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5075" windowHeight="9495"/>
  </bookViews>
  <sheets>
    <sheet name="Table 2A-2 EFT (Monthly)" sheetId="1" r:id="rId1"/>
  </sheets>
  <externalReferences>
    <externalReference r:id="rId2"/>
    <externalReference r:id="rId3"/>
  </externalReference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0">'Table 2A-2 EFT (Monthly)'!$A$1:$X$75</definedName>
    <definedName name="_xlnm.Print_Titles" localSheetId="0">'Table 2A-2 EFT (Monthly)'!$A:$B</definedName>
  </definedNames>
  <calcPr calcId="145621"/>
</workbook>
</file>

<file path=xl/calcChain.xml><?xml version="1.0" encoding="utf-8"?>
<calcChain xmlns="http://schemas.openxmlformats.org/spreadsheetml/2006/main">
  <c r="V74" i="1" l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W74" i="1" s="1"/>
  <c r="F74" i="1"/>
  <c r="C74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W73" i="1" s="1"/>
  <c r="F73" i="1"/>
  <c r="C73" i="1"/>
  <c r="X73" i="1" s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W72" i="1" s="1"/>
  <c r="F72" i="1"/>
  <c r="C72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W71" i="1" s="1"/>
  <c r="F71" i="1"/>
  <c r="C71" i="1"/>
  <c r="X71" i="1" s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W70" i="1" s="1"/>
  <c r="F70" i="1"/>
  <c r="C70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W69" i="1" s="1"/>
  <c r="F69" i="1"/>
  <c r="C69" i="1"/>
  <c r="X69" i="1" s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W68" i="1" s="1"/>
  <c r="F68" i="1"/>
  <c r="C68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W67" i="1" s="1"/>
  <c r="F67" i="1"/>
  <c r="C67" i="1"/>
  <c r="X67" i="1" s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W66" i="1" s="1"/>
  <c r="F66" i="1"/>
  <c r="C66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W65" i="1" s="1"/>
  <c r="F65" i="1"/>
  <c r="C65" i="1"/>
  <c r="X65" i="1" s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W64" i="1" s="1"/>
  <c r="F64" i="1"/>
  <c r="C64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W63" i="1" s="1"/>
  <c r="F63" i="1"/>
  <c r="C63" i="1"/>
  <c r="X63" i="1" s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W62" i="1" s="1"/>
  <c r="F62" i="1"/>
  <c r="C62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C61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W60" i="1" s="1"/>
  <c r="F60" i="1"/>
  <c r="C60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C59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W58" i="1" s="1"/>
  <c r="F58" i="1"/>
  <c r="C58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C57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W56" i="1" s="1"/>
  <c r="F56" i="1"/>
  <c r="C56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W55" i="1" s="1"/>
  <c r="F55" i="1"/>
  <c r="C55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W54" i="1" s="1"/>
  <c r="F54" i="1"/>
  <c r="C54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W53" i="1" s="1"/>
  <c r="F53" i="1"/>
  <c r="C53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W52" i="1" s="1"/>
  <c r="F52" i="1"/>
  <c r="C52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W51" i="1" s="1"/>
  <c r="F51" i="1"/>
  <c r="D51" i="1"/>
  <c r="C51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C50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W49" i="1" s="1"/>
  <c r="X49" i="1" s="1"/>
  <c r="C49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W48" i="1" s="1"/>
  <c r="X48" i="1" s="1"/>
  <c r="C48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C47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C46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W45" i="1" s="1"/>
  <c r="X45" i="1" s="1"/>
  <c r="C45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W44" i="1" s="1"/>
  <c r="D44" i="1"/>
  <c r="C44" i="1"/>
  <c r="X44" i="1" s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W43" i="1" s="1"/>
  <c r="F43" i="1"/>
  <c r="C43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W42" i="1" s="1"/>
  <c r="F42" i="1"/>
  <c r="C42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W41" i="1" s="1"/>
  <c r="F41" i="1"/>
  <c r="E41" i="1"/>
  <c r="E75" i="1" s="1"/>
  <c r="C41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C40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W39" i="1" s="1"/>
  <c r="X39" i="1" s="1"/>
  <c r="C39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W38" i="1" s="1"/>
  <c r="X38" i="1" s="1"/>
  <c r="C38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C37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6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W35" i="1" s="1"/>
  <c r="X35" i="1" s="1"/>
  <c r="C35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W34" i="1" s="1"/>
  <c r="X34" i="1" s="1"/>
  <c r="C34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C33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C32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W31" i="1" s="1"/>
  <c r="X31" i="1" s="1"/>
  <c r="C31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W30" i="1" s="1"/>
  <c r="X30" i="1" s="1"/>
  <c r="C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C29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C28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W27" i="1" s="1"/>
  <c r="X27" i="1" s="1"/>
  <c r="C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W26" i="1" s="1"/>
  <c r="X26" i="1" s="1"/>
  <c r="C26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C25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C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W23" i="1" s="1"/>
  <c r="X23" i="1" s="1"/>
  <c r="C23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D22" i="1"/>
  <c r="W22" i="1" s="1"/>
  <c r="C22" i="1"/>
  <c r="X22" i="1" s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W21" i="1" s="1"/>
  <c r="F21" i="1"/>
  <c r="C21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W20" i="1" s="1"/>
  <c r="F20" i="1"/>
  <c r="C20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W19" i="1" s="1"/>
  <c r="F19" i="1"/>
  <c r="C19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W18" i="1" s="1"/>
  <c r="F18" i="1"/>
  <c r="C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W17" i="1" s="1"/>
  <c r="F17" i="1"/>
  <c r="C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W16" i="1" s="1"/>
  <c r="F16" i="1"/>
  <c r="C16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W15" i="1" s="1"/>
  <c r="F15" i="1"/>
  <c r="C15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D14" i="1"/>
  <c r="D75" i="1" s="1"/>
  <c r="C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W13" i="1" s="1"/>
  <c r="X13" i="1" s="1"/>
  <c r="C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W12" i="1" s="1"/>
  <c r="X12" i="1" s="1"/>
  <c r="C12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C11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C10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W9" i="1" s="1"/>
  <c r="X9" i="1" s="1"/>
  <c r="C9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W8" i="1" s="1"/>
  <c r="X8" i="1" s="1"/>
  <c r="C8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C7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C6" i="1"/>
  <c r="F5" i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D5" i="1"/>
  <c r="E5" i="1" s="1"/>
  <c r="X17" i="1" l="1"/>
  <c r="X21" i="1"/>
  <c r="X53" i="1"/>
  <c r="X61" i="1"/>
  <c r="H75" i="1"/>
  <c r="L75" i="1"/>
  <c r="T75" i="1"/>
  <c r="K75" i="1"/>
  <c r="S75" i="1"/>
  <c r="X16" i="1"/>
  <c r="X20" i="1"/>
  <c r="X41" i="1"/>
  <c r="X42" i="1"/>
  <c r="X51" i="1"/>
  <c r="X52" i="1"/>
  <c r="X56" i="1"/>
  <c r="W7" i="1"/>
  <c r="X7" i="1" s="1"/>
  <c r="W11" i="1"/>
  <c r="X11" i="1" s="1"/>
  <c r="X14" i="1"/>
  <c r="C75" i="1"/>
  <c r="X15" i="1"/>
  <c r="X19" i="1"/>
  <c r="W25" i="1"/>
  <c r="X25" i="1" s="1"/>
  <c r="W29" i="1"/>
  <c r="X29" i="1" s="1"/>
  <c r="W33" i="1"/>
  <c r="X33" i="1" s="1"/>
  <c r="W37" i="1"/>
  <c r="X37" i="1" s="1"/>
  <c r="W47" i="1"/>
  <c r="X47" i="1" s="1"/>
  <c r="X55" i="1"/>
  <c r="W57" i="1"/>
  <c r="X58" i="1"/>
  <c r="W59" i="1"/>
  <c r="X59" i="1" s="1"/>
  <c r="X60" i="1"/>
  <c r="W61" i="1"/>
  <c r="X62" i="1"/>
  <c r="X64" i="1"/>
  <c r="X66" i="1"/>
  <c r="X68" i="1"/>
  <c r="X70" i="1"/>
  <c r="X72" i="1"/>
  <c r="X74" i="1"/>
  <c r="X43" i="1"/>
  <c r="X57" i="1"/>
  <c r="P75" i="1"/>
  <c r="G75" i="1"/>
  <c r="O75" i="1"/>
  <c r="W14" i="1"/>
  <c r="W6" i="1"/>
  <c r="F75" i="1"/>
  <c r="J75" i="1"/>
  <c r="N75" i="1"/>
  <c r="R75" i="1"/>
  <c r="V75" i="1"/>
  <c r="W10" i="1"/>
  <c r="X10" i="1" s="1"/>
  <c r="I75" i="1"/>
  <c r="M75" i="1"/>
  <c r="Q75" i="1"/>
  <c r="U75" i="1"/>
  <c r="X18" i="1"/>
  <c r="W24" i="1"/>
  <c r="X24" i="1" s="1"/>
  <c r="W28" i="1"/>
  <c r="X28" i="1" s="1"/>
  <c r="W32" i="1"/>
  <c r="X32" i="1" s="1"/>
  <c r="W36" i="1"/>
  <c r="X36" i="1" s="1"/>
  <c r="W40" i="1"/>
  <c r="X40" i="1" s="1"/>
  <c r="W46" i="1"/>
  <c r="X46" i="1" s="1"/>
  <c r="W50" i="1"/>
  <c r="X50" i="1" s="1"/>
  <c r="X54" i="1"/>
  <c r="W75" i="1" l="1"/>
  <c r="X6" i="1"/>
  <c r="X75" i="1" s="1"/>
  <c r="X77" i="1"/>
</calcChain>
</file>

<file path=xl/sharedStrings.xml><?xml version="1.0" encoding="utf-8"?>
<sst xmlns="http://schemas.openxmlformats.org/spreadsheetml/2006/main" count="94" uniqueCount="94">
  <si>
    <t>L
E
A</t>
  </si>
  <si>
    <t>School
System</t>
  </si>
  <si>
    <r>
      <t xml:space="preserve">Monthly
Payments
Amount
July 2013
</t>
    </r>
    <r>
      <rPr>
        <sz val="10"/>
        <color indexed="18"/>
        <rFont val="Arial"/>
        <family val="2"/>
      </rPr>
      <t xml:space="preserve">
(Table 2, 
col. 20)</t>
    </r>
  </si>
  <si>
    <t>Local Cost Allocation
due to
RSD LA
(Table 5B-2
column 22)</t>
  </si>
  <si>
    <t xml:space="preserve">
 Local Cost Allocation 
due to
RSD 
Orleans
(RSD Allocation Column 35)</t>
  </si>
  <si>
    <t>Local Cost Allocation 
due to
Madison 
Prep
(CSAL)
(Table 5C1A,
column 30)</t>
  </si>
  <si>
    <t>Local Cost Allocation 
due to
D'Arbonne
Woods
(Table 5C1B,
column 30)</t>
  </si>
  <si>
    <t>Local Cost Allocation
due to
Int'l H. S.
(VIBE)
(Table 5C1C
column 18)</t>
  </si>
  <si>
    <t>Local Cost Allocation 
due to
N.O.
Military/
Maritime
(Table 5C1D
column 30)</t>
  </si>
  <si>
    <t>Local Cost Allocation
due to
Lycee
Francais
(Table 5C1E
column 30)</t>
  </si>
  <si>
    <t>Local Cost Allocation
due to
Lake Charles Academy
(Table 5C1F
column 18)</t>
  </si>
  <si>
    <t>Local Cost Allocation
due to
J. S. Clark
Leadership
Academy
(Table 5C1G
column 30)</t>
  </si>
  <si>
    <t>Local Cost Allocation
due to
Southwest
LA
Charter
(Table 5C1H
column 18)</t>
  </si>
  <si>
    <t>Local Cost Allocation
due to
LA Key Academy
(Table 5C1I
column 18)</t>
  </si>
  <si>
    <t>Local Cost Allocation
due to
Jefferson Chamber Fdtn
(Table 5C1J
column 18)</t>
  </si>
  <si>
    <t>Local Cost Allocation
due to
Tallulah Charter
(Table 5C1K
column 30)</t>
  </si>
  <si>
    <t>Local Cost Allocation
due to
Northshore Charter
(Table 5C1L
column 30)</t>
  </si>
  <si>
    <t>Local Cost Allocation
due to
Baton Rouge Charter Admy
(Table 5C1M
column 18)</t>
  </si>
  <si>
    <t>Local Cost Allocation
due to
Delta Charter
(Table 5C1N
column 18)</t>
  </si>
  <si>
    <t>Local Cost Allocation
due to
LAVCA
(Table 5C-2,
column 32)</t>
  </si>
  <si>
    <t>Local Cost Allocation
due to
LA 
Connections
(Table 5C-3,
column 19)</t>
  </si>
  <si>
    <t>Local Cost Allocation due monthly
 to the
Office of
Juvenile
Justice
(Table 5E
column 16)</t>
  </si>
  <si>
    <t>Totoal
Local Cost Allocation
due to
 Other
Entities</t>
  </si>
  <si>
    <r>
      <t xml:space="preserve">Total MFP
Payment
Amount
</t>
    </r>
    <r>
      <rPr>
        <b/>
        <sz val="10"/>
        <color rgb="FFFF0000"/>
        <rFont val="Arial"/>
        <family val="2"/>
      </rPr>
      <t>minus</t>
    </r>
    <r>
      <rPr>
        <b/>
        <sz val="10"/>
        <color indexed="18"/>
        <rFont val="Arial"/>
        <family val="2"/>
      </rPr>
      <t xml:space="preserve">
Local Cost Allocation 
to RSD
and 
Type 2 
Charters</t>
    </r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</si>
  <si>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</si>
  <si>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</si>
  <si>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</si>
  <si>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</si>
  <si>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</si>
  <si>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</si>
  <si>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</si>
  <si>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</si>
  <si>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</si>
  <si>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</si>
  <si>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</si>
  <si>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</si>
  <si>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</si>
  <si>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</si>
  <si>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</si>
  <si>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</si>
  <si>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</si>
  <si>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</si>
  <si>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</si>
  <si>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</si>
  <si>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</si>
  <si>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</si>
  <si>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</si>
  <si>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</si>
  <si>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</si>
  <si>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</si>
  <si>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</si>
  <si>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</si>
  <si>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</si>
  <si>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</si>
  <si>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</si>
  <si>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</si>
  <si>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</si>
  <si>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</si>
  <si>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</si>
  <si>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</si>
  <si>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</si>
  <si>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</si>
  <si>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</si>
  <si>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</si>
  <si>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</si>
  <si>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</si>
  <si>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</si>
  <si>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</si>
  <si>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</si>
  <si>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</si>
  <si>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</si>
  <si>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</si>
  <si>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</si>
  <si>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</si>
  <si>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</si>
  <si>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</si>
  <si>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</si>
  <si>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</si>
  <si>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</si>
  <si>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</si>
  <si>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</si>
  <si>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</si>
  <si>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</si>
  <si>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</si>
  <si>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</si>
  <si>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</si>
  <si>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</si>
  <si>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</si>
  <si>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</si>
  <si>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</si>
  <si>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</si>
  <si>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</si>
  <si>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</si>
  <si>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STATE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</si>
</sst>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5">
    <xf numFmtId="0" fontId="0" fillId="0" borderId="0"/>
    <xf numFmtId="43" fontId="5" fillId="0" borderId="0" applyFont="0" applyFill="0" applyBorder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0" fontId="9" fillId="7" borderId="19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0" fillId="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5" fillId="9" borderId="20" applyNumberFormat="0" applyFon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0" fontId="12" fillId="7" borderId="21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</cellStyleXfs>
  <cellXfs count="43">
    <xf numFmtId="0" fontId="0" fillId="0" borderId="0" xfId="0"/>
    <xf numFmtId="1" fontId="5" fillId="6" borderId="5" xfId="0" applyNumberFormat="1" applyFont="1" applyFill="1" applyBorder="1" applyAlignment="1" applyProtection="1">
      <alignment horizontal="center" vertical="center"/>
    </xf>
    <xf numFmtId="1" fontId="6" fillId="6" borderId="6" xfId="0" applyNumberFormat="1" applyFont="1" applyFill="1" applyBorder="1" applyAlignment="1" applyProtection="1">
      <alignment horizontal="center" vertical="center"/>
    </xf>
    <xf numFmtId="1" fontId="7" fillId="6" borderId="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8" xfId="0" applyFont="1" applyFill="1" applyBorder="1" applyProtection="1"/>
    <xf numFmtId="0" fontId="5" fillId="0" borderId="9" xfId="0" applyFont="1" applyFill="1" applyBorder="1" applyProtection="1"/>
    <xf numFmtId="5" fontId="5" fillId="0" borderId="3" xfId="0" applyNumberFormat="1" applyFont="1" applyFill="1" applyBorder="1" applyProtection="1"/>
    <xf numFmtId="6" fontId="5" fillId="0" borderId="3" xfId="0" applyNumberFormat="1" applyFont="1" applyFill="1" applyBorder="1" applyProtection="1"/>
    <xf numFmtId="6" fontId="5" fillId="5" borderId="3" xfId="0" applyNumberFormat="1" applyFont="1" applyFill="1" applyBorder="1" applyProtection="1"/>
    <xf numFmtId="0" fontId="5" fillId="0" borderId="10" xfId="0" applyFont="1" applyFill="1" applyBorder="1" applyProtection="1"/>
    <xf numFmtId="0" fontId="5" fillId="0" borderId="11" xfId="0" applyFont="1" applyFill="1" applyBorder="1" applyProtection="1"/>
    <xf numFmtId="5" fontId="5" fillId="0" borderId="7" xfId="0" applyNumberFormat="1" applyFont="1" applyFill="1" applyBorder="1" applyProtection="1"/>
    <xf numFmtId="6" fontId="5" fillId="0" borderId="7" xfId="0" applyNumberFormat="1" applyFont="1" applyFill="1" applyBorder="1" applyProtection="1"/>
    <xf numFmtId="6" fontId="5" fillId="5" borderId="7" xfId="0" applyNumberFormat="1" applyFont="1" applyFill="1" applyBorder="1" applyProtection="1"/>
    <xf numFmtId="0" fontId="5" fillId="0" borderId="12" xfId="0" applyFont="1" applyFill="1" applyBorder="1" applyProtection="1"/>
    <xf numFmtId="0" fontId="5" fillId="0" borderId="13" xfId="0" applyFont="1" applyFill="1" applyBorder="1" applyProtection="1"/>
    <xf numFmtId="5" fontId="5" fillId="0" borderId="14" xfId="0" applyNumberFormat="1" applyFont="1" applyFill="1" applyBorder="1" applyProtection="1"/>
    <xf numFmtId="6" fontId="5" fillId="0" borderId="14" xfId="0" applyNumberFormat="1" applyFont="1" applyFill="1" applyBorder="1" applyProtection="1"/>
    <xf numFmtId="6" fontId="5" fillId="5" borderId="14" xfId="0" applyNumberFormat="1" applyFont="1" applyFill="1" applyBorder="1" applyProtection="1"/>
    <xf numFmtId="3" fontId="5" fillId="0" borderId="3" xfId="0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>
      <alignment horizontal="left"/>
    </xf>
    <xf numFmtId="0" fontId="6" fillId="0" borderId="16" xfId="0" applyFont="1" applyFill="1" applyBorder="1" applyProtection="1"/>
    <xf numFmtId="0" fontId="2" fillId="0" borderId="17" xfId="0" applyFont="1" applyFill="1" applyBorder="1" applyAlignment="1" applyProtection="1">
      <alignment horizontal="center"/>
    </xf>
    <xf numFmtId="6" fontId="2" fillId="0" borderId="18" xfId="1" applyNumberFormat="1" applyFont="1" applyFill="1" applyBorder="1" applyProtection="1"/>
    <xf numFmtId="6" fontId="2" fillId="5" borderId="18" xfId="1" applyNumberFormat="1" applyFont="1" applyFill="1" applyBorder="1" applyProtection="1"/>
    <xf numFmtId="6" fontId="2" fillId="0" borderId="0" xfId="0" applyNumberFormat="1" applyFont="1" applyBorder="1"/>
    <xf numFmtId="0" fontId="0" fillId="0" borderId="0" xfId="0" applyAlignment="1">
      <alignment horizontal="center"/>
    </xf>
    <xf numFmtId="6" fontId="0" fillId="0" borderId="0" xfId="0" applyNumberFormat="1"/>
    <xf numFmtId="0" fontId="8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</cellXfs>
  <cellStyles count="205">
    <cellStyle name="Calculation 10" xfId="2"/>
    <cellStyle name="Calculation 11" xfId="3"/>
    <cellStyle name="Calculation 12" xfId="4"/>
    <cellStyle name="Calculation 13" xfId="5"/>
    <cellStyle name="Calculation 14" xfId="6"/>
    <cellStyle name="Calculation 15" xfId="7"/>
    <cellStyle name="Calculation 16" xfId="8"/>
    <cellStyle name="Calculation 17" xfId="9"/>
    <cellStyle name="Calculation 18" xfId="10"/>
    <cellStyle name="Calculation 19" xfId="11"/>
    <cellStyle name="Calculation 2" xfId="12"/>
    <cellStyle name="Calculation 20" xfId="13"/>
    <cellStyle name="Calculation 21" xfId="14"/>
    <cellStyle name="Calculation 22" xfId="15"/>
    <cellStyle name="Calculation 23" xfId="16"/>
    <cellStyle name="Calculation 24" xfId="17"/>
    <cellStyle name="Calculation 25" xfId="18"/>
    <cellStyle name="Calculation 26" xfId="19"/>
    <cellStyle name="Calculation 27" xfId="20"/>
    <cellStyle name="Calculation 28" xfId="21"/>
    <cellStyle name="Calculation 29" xfId="22"/>
    <cellStyle name="Calculation 3" xfId="23"/>
    <cellStyle name="Calculation 30" xfId="24"/>
    <cellStyle name="Calculation 31" xfId="25"/>
    <cellStyle name="Calculation 32" xfId="26"/>
    <cellStyle name="Calculation 33" xfId="27"/>
    <cellStyle name="Calculation 34" xfId="28"/>
    <cellStyle name="Calculation 4" xfId="29"/>
    <cellStyle name="Calculation 5" xfId="30"/>
    <cellStyle name="Calculation 6" xfId="31"/>
    <cellStyle name="Calculation 7" xfId="32"/>
    <cellStyle name="Calculation 8" xfId="33"/>
    <cellStyle name="Calculation 9" xfId="34"/>
    <cellStyle name="Comma 2" xfId="35"/>
    <cellStyle name="Comma 2 2" xfId="36"/>
    <cellStyle name="Comma 3" xfId="37"/>
    <cellStyle name="Comma 3 2" xfId="38"/>
    <cellStyle name="Comma 4" xfId="1"/>
    <cellStyle name="Comma 4 2" xfId="39"/>
    <cellStyle name="Comma 5" xfId="40"/>
    <cellStyle name="Comma 5 2" xfId="41"/>
    <cellStyle name="Comma 5 3" xfId="42"/>
    <cellStyle name="Comma 6" xfId="43"/>
    <cellStyle name="Comma 6 2" xfId="44"/>
    <cellStyle name="Comma 7" xfId="45"/>
    <cellStyle name="Comma 7 2" xfId="46"/>
    <cellStyle name="Currency 2" xfId="47"/>
    <cellStyle name="Currency 2 2" xfId="48"/>
    <cellStyle name="Currency 3" xfId="49"/>
    <cellStyle name="Currency 3 2" xfId="50"/>
    <cellStyle name="Input 10" xfId="51"/>
    <cellStyle name="Input 11" xfId="52"/>
    <cellStyle name="Input 12" xfId="53"/>
    <cellStyle name="Input 13" xfId="54"/>
    <cellStyle name="Input 14" xfId="55"/>
    <cellStyle name="Input 15" xfId="56"/>
    <cellStyle name="Input 16" xfId="57"/>
    <cellStyle name="Input 17" xfId="58"/>
    <cellStyle name="Input 18" xfId="59"/>
    <cellStyle name="Input 19" xfId="60"/>
    <cellStyle name="Input 2" xfId="61"/>
    <cellStyle name="Input 20" xfId="62"/>
    <cellStyle name="Input 21" xfId="63"/>
    <cellStyle name="Input 22" xfId="64"/>
    <cellStyle name="Input 23" xfId="65"/>
    <cellStyle name="Input 24" xfId="66"/>
    <cellStyle name="Input 25" xfId="67"/>
    <cellStyle name="Input 26" xfId="68"/>
    <cellStyle name="Input 27" xfId="69"/>
    <cellStyle name="Input 28" xfId="70"/>
    <cellStyle name="Input 29" xfId="71"/>
    <cellStyle name="Input 3" xfId="72"/>
    <cellStyle name="Input 30" xfId="73"/>
    <cellStyle name="Input 31" xfId="74"/>
    <cellStyle name="Input 32" xfId="75"/>
    <cellStyle name="Input 33" xfId="76"/>
    <cellStyle name="Input 34" xfId="77"/>
    <cellStyle name="Input 4" xfId="78"/>
    <cellStyle name="Input 5" xfId="79"/>
    <cellStyle name="Input 6" xfId="80"/>
    <cellStyle name="Input 7" xfId="81"/>
    <cellStyle name="Input 8" xfId="82"/>
    <cellStyle name="Input 9" xfId="83"/>
    <cellStyle name="Normal" xfId="0" builtinId="0"/>
    <cellStyle name="Normal 10" xfId="84"/>
    <cellStyle name="Normal 10 2" xfId="85"/>
    <cellStyle name="Normal 11" xfId="86"/>
    <cellStyle name="Normal 11 2" xfId="87"/>
    <cellStyle name="Normal 12" xfId="88"/>
    <cellStyle name="Normal 12 2" xfId="89"/>
    <cellStyle name="Normal 2" xfId="90"/>
    <cellStyle name="Normal 2 2" xfId="91"/>
    <cellStyle name="Normal 2 3" xfId="92"/>
    <cellStyle name="Normal 2 4" xfId="93"/>
    <cellStyle name="Normal 3" xfId="94"/>
    <cellStyle name="Normal 4" xfId="95"/>
    <cellStyle name="Normal 4 2" xfId="96"/>
    <cellStyle name="Normal 5" xfId="97"/>
    <cellStyle name="Normal 5 2" xfId="98"/>
    <cellStyle name="Normal 6" xfId="99"/>
    <cellStyle name="Normal 6 2" xfId="100"/>
    <cellStyle name="Normal 7" xfId="101"/>
    <cellStyle name="Normal 7 2" xfId="102"/>
    <cellStyle name="Normal 8" xfId="103"/>
    <cellStyle name="Normal 9" xfId="104"/>
    <cellStyle name="Normal 9 2" xfId="105"/>
    <cellStyle name="Note 10" xfId="106"/>
    <cellStyle name="Note 11" xfId="107"/>
    <cellStyle name="Note 12" xfId="108"/>
    <cellStyle name="Note 13" xfId="109"/>
    <cellStyle name="Note 14" xfId="110"/>
    <cellStyle name="Note 15" xfId="111"/>
    <cellStyle name="Note 16" xfId="112"/>
    <cellStyle name="Note 17" xfId="113"/>
    <cellStyle name="Note 18" xfId="114"/>
    <cellStyle name="Note 19" xfId="115"/>
    <cellStyle name="Note 2" xfId="116"/>
    <cellStyle name="Note 20" xfId="117"/>
    <cellStyle name="Note 21" xfId="118"/>
    <cellStyle name="Note 22" xfId="119"/>
    <cellStyle name="Note 23" xfId="120"/>
    <cellStyle name="Note 24" xfId="121"/>
    <cellStyle name="Note 25" xfId="122"/>
    <cellStyle name="Note 26" xfId="123"/>
    <cellStyle name="Note 27" xfId="124"/>
    <cellStyle name="Note 28" xfId="125"/>
    <cellStyle name="Note 29" xfId="126"/>
    <cellStyle name="Note 3" xfId="127"/>
    <cellStyle name="Note 30" xfId="128"/>
    <cellStyle name="Note 31" xfId="129"/>
    <cellStyle name="Note 32" xfId="130"/>
    <cellStyle name="Note 33" xfId="131"/>
    <cellStyle name="Note 4" xfId="132"/>
    <cellStyle name="Note 5" xfId="133"/>
    <cellStyle name="Note 6" xfId="134"/>
    <cellStyle name="Note 7" xfId="135"/>
    <cellStyle name="Note 8" xfId="136"/>
    <cellStyle name="Note 9" xfId="137"/>
    <cellStyle name="Output 10" xfId="138"/>
    <cellStyle name="Output 11" xfId="139"/>
    <cellStyle name="Output 12" xfId="140"/>
    <cellStyle name="Output 13" xfId="141"/>
    <cellStyle name="Output 14" xfId="142"/>
    <cellStyle name="Output 15" xfId="143"/>
    <cellStyle name="Output 16" xfId="144"/>
    <cellStyle name="Output 17" xfId="145"/>
    <cellStyle name="Output 18" xfId="146"/>
    <cellStyle name="Output 19" xfId="147"/>
    <cellStyle name="Output 2" xfId="148"/>
    <cellStyle name="Output 20" xfId="149"/>
    <cellStyle name="Output 21" xfId="150"/>
    <cellStyle name="Output 22" xfId="151"/>
    <cellStyle name="Output 23" xfId="152"/>
    <cellStyle name="Output 24" xfId="153"/>
    <cellStyle name="Output 25" xfId="154"/>
    <cellStyle name="Output 26" xfId="155"/>
    <cellStyle name="Output 27" xfId="156"/>
    <cellStyle name="Output 28" xfId="157"/>
    <cellStyle name="Output 29" xfId="158"/>
    <cellStyle name="Output 3" xfId="159"/>
    <cellStyle name="Output 30" xfId="160"/>
    <cellStyle name="Output 31" xfId="161"/>
    <cellStyle name="Output 32" xfId="162"/>
    <cellStyle name="Output 4" xfId="163"/>
    <cellStyle name="Output 5" xfId="164"/>
    <cellStyle name="Output 6" xfId="165"/>
    <cellStyle name="Output 7" xfId="166"/>
    <cellStyle name="Output 8" xfId="167"/>
    <cellStyle name="Output 9" xfId="168"/>
    <cellStyle name="Percent 2" xfId="169"/>
    <cellStyle name="Percent 2 2" xfId="170"/>
    <cellStyle name="Percent 3" xfId="171"/>
    <cellStyle name="Percent 3 2" xfId="172"/>
    <cellStyle name="Total 10" xfId="173"/>
    <cellStyle name="Total 11" xfId="174"/>
    <cellStyle name="Total 12" xfId="175"/>
    <cellStyle name="Total 13" xfId="176"/>
    <cellStyle name="Total 14" xfId="177"/>
    <cellStyle name="Total 15" xfId="178"/>
    <cellStyle name="Total 16" xfId="179"/>
    <cellStyle name="Total 17" xfId="180"/>
    <cellStyle name="Total 18" xfId="181"/>
    <cellStyle name="Total 19" xfId="182"/>
    <cellStyle name="Total 2" xfId="183"/>
    <cellStyle name="Total 20" xfId="184"/>
    <cellStyle name="Total 21" xfId="185"/>
    <cellStyle name="Total 22" xfId="186"/>
    <cellStyle name="Total 23" xfId="187"/>
    <cellStyle name="Total 24" xfId="188"/>
    <cellStyle name="Total 25" xfId="189"/>
    <cellStyle name="Total 26" xfId="190"/>
    <cellStyle name="Total 27" xfId="191"/>
    <cellStyle name="Total 28" xfId="192"/>
    <cellStyle name="Total 29" xfId="193"/>
    <cellStyle name="Total 3" xfId="194"/>
    <cellStyle name="Total 30" xfId="195"/>
    <cellStyle name="Total 31" xfId="196"/>
    <cellStyle name="Total 32" xfId="197"/>
    <cellStyle name="Total 33" xfId="198"/>
    <cellStyle name="Total 4" xfId="199"/>
    <cellStyle name="Total 5" xfId="200"/>
    <cellStyle name="Total 6" xfId="201"/>
    <cellStyle name="Total 7" xfId="202"/>
    <cellStyle name="Total 8" xfId="203"/>
    <cellStyle name="Total 9" xfId="2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3-14%20MFP%20Budget%20Letter-%20September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RSD%20Allocations%20and%20Differentiated%20Funding/September%202013/September%202013_RSD%20Orleans%20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 "/>
      <sheetName val="Table 2_State Distrib and Adjs"/>
      <sheetName val="Table 2A-1_EFT (Annual)"/>
      <sheetName val="Table 2A-2 EFT (Monthly)"/>
      <sheetName val="Table 3 Levels 1&amp;2"/>
      <sheetName val="Table 4 Level 3"/>
      <sheetName val="Table 4A Stipends"/>
      <sheetName val="Table 5A Labs, NOCCA,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B.R. Charter"/>
      <sheetName val="Table 5C1N-Delta Charter"/>
      <sheetName val="Table 5C2 - LA Virtual Admy"/>
      <sheetName val="Table 5C3 - LA Connections EBR"/>
      <sheetName val="Table 5D- Legacy Type 2"/>
      <sheetName val="Table 5E_OJJ"/>
      <sheetName val="Table 6 (Local Deduct Calc.)"/>
      <sheetName val="Table 7 Local Revenue"/>
      <sheetName val="2-1-13 SIS"/>
    </sheetNames>
    <sheetDataSet>
      <sheetData sheetId="0"/>
      <sheetData sheetId="1"/>
      <sheetData sheetId="2">
        <row r="7">
          <cell r="V7">
            <v>4279450</v>
          </cell>
        </row>
        <row r="8">
          <cell r="V8">
            <v>2386652</v>
          </cell>
        </row>
        <row r="9">
          <cell r="V9">
            <v>8216073</v>
          </cell>
        </row>
        <row r="10">
          <cell r="V10">
            <v>1944086</v>
          </cell>
        </row>
        <row r="11">
          <cell r="V11">
            <v>2641906</v>
          </cell>
        </row>
        <row r="12">
          <cell r="V12">
            <v>2941187</v>
          </cell>
        </row>
        <row r="13">
          <cell r="V13">
            <v>460585</v>
          </cell>
        </row>
        <row r="14">
          <cell r="V14">
            <v>8822714</v>
          </cell>
        </row>
        <row r="15">
          <cell r="V15">
            <v>17140253</v>
          </cell>
        </row>
        <row r="16">
          <cell r="V16">
            <v>12411401</v>
          </cell>
        </row>
        <row r="17">
          <cell r="V17">
            <v>972021</v>
          </cell>
        </row>
        <row r="18">
          <cell r="V18">
            <v>282519</v>
          </cell>
        </row>
        <row r="19">
          <cell r="V19">
            <v>877302</v>
          </cell>
        </row>
        <row r="20">
          <cell r="V20">
            <v>956896</v>
          </cell>
        </row>
        <row r="21">
          <cell r="V21">
            <v>1834606</v>
          </cell>
        </row>
        <row r="22">
          <cell r="V22">
            <v>912426</v>
          </cell>
        </row>
        <row r="23">
          <cell r="V23">
            <v>13840722</v>
          </cell>
        </row>
        <row r="24">
          <cell r="V24">
            <v>635468</v>
          </cell>
        </row>
        <row r="25">
          <cell r="V25">
            <v>987703</v>
          </cell>
        </row>
        <row r="26">
          <cell r="V26">
            <v>2944625</v>
          </cell>
        </row>
        <row r="27">
          <cell r="V27">
            <v>1559439</v>
          </cell>
        </row>
        <row r="28">
          <cell r="V28">
            <v>1788249</v>
          </cell>
        </row>
        <row r="29">
          <cell r="V29">
            <v>6179218</v>
          </cell>
        </row>
        <row r="30">
          <cell r="V30">
            <v>1357191</v>
          </cell>
        </row>
        <row r="31">
          <cell r="V31">
            <v>835664</v>
          </cell>
        </row>
        <row r="32">
          <cell r="V32">
            <v>14955962</v>
          </cell>
        </row>
        <row r="33">
          <cell r="V33">
            <v>2972331</v>
          </cell>
        </row>
        <row r="34">
          <cell r="V34">
            <v>9618193</v>
          </cell>
        </row>
        <row r="35">
          <cell r="V35">
            <v>5358322</v>
          </cell>
        </row>
        <row r="36">
          <cell r="V36">
            <v>1312357</v>
          </cell>
        </row>
        <row r="37">
          <cell r="V37">
            <v>2646596</v>
          </cell>
        </row>
        <row r="38">
          <cell r="V38">
            <v>12541450</v>
          </cell>
        </row>
        <row r="39">
          <cell r="V39">
            <v>886264</v>
          </cell>
        </row>
        <row r="40">
          <cell r="V40">
            <v>2354242</v>
          </cell>
        </row>
        <row r="41">
          <cell r="V41">
            <v>2768388</v>
          </cell>
        </row>
        <row r="42">
          <cell r="V42">
            <v>3891883</v>
          </cell>
        </row>
        <row r="43">
          <cell r="V43">
            <v>10029438</v>
          </cell>
        </row>
        <row r="44">
          <cell r="V44">
            <v>950745</v>
          </cell>
        </row>
        <row r="45">
          <cell r="V45">
            <v>957591</v>
          </cell>
        </row>
        <row r="46">
          <cell r="V46">
            <v>10737864</v>
          </cell>
        </row>
        <row r="47">
          <cell r="V47">
            <v>293756</v>
          </cell>
        </row>
        <row r="48">
          <cell r="V48">
            <v>1605226</v>
          </cell>
        </row>
        <row r="49">
          <cell r="V49">
            <v>1769002</v>
          </cell>
        </row>
        <row r="50">
          <cell r="V50">
            <v>2840286</v>
          </cell>
        </row>
        <row r="51">
          <cell r="V51">
            <v>2321313</v>
          </cell>
        </row>
        <row r="52">
          <cell r="V52">
            <v>389399</v>
          </cell>
        </row>
        <row r="53">
          <cell r="V53">
            <v>1097974</v>
          </cell>
        </row>
        <row r="54">
          <cell r="V54">
            <v>2466167</v>
          </cell>
        </row>
        <row r="55">
          <cell r="V55">
            <v>6431071</v>
          </cell>
        </row>
        <row r="56">
          <cell r="V56">
            <v>3715860</v>
          </cell>
        </row>
        <row r="57">
          <cell r="V57">
            <v>3710718</v>
          </cell>
        </row>
        <row r="58">
          <cell r="V58">
            <v>17425073</v>
          </cell>
        </row>
        <row r="59">
          <cell r="V59">
            <v>8671469</v>
          </cell>
        </row>
        <row r="60">
          <cell r="V60">
            <v>389458</v>
          </cell>
        </row>
        <row r="61">
          <cell r="V61">
            <v>7321880</v>
          </cell>
        </row>
        <row r="62">
          <cell r="V62">
            <v>1077568</v>
          </cell>
        </row>
        <row r="63">
          <cell r="V63">
            <v>3951226</v>
          </cell>
        </row>
        <row r="64">
          <cell r="V64">
            <v>4631908</v>
          </cell>
        </row>
        <row r="65">
          <cell r="V65">
            <v>3029252</v>
          </cell>
        </row>
        <row r="66">
          <cell r="V66">
            <v>2974431</v>
          </cell>
        </row>
        <row r="67">
          <cell r="V67">
            <v>1123771</v>
          </cell>
        </row>
        <row r="68">
          <cell r="V68">
            <v>1080986</v>
          </cell>
        </row>
        <row r="69">
          <cell r="V69">
            <v>868966</v>
          </cell>
        </row>
        <row r="70">
          <cell r="V70">
            <v>1305092</v>
          </cell>
        </row>
        <row r="71">
          <cell r="V71">
            <v>3714205</v>
          </cell>
        </row>
        <row r="72">
          <cell r="V72">
            <v>1194880</v>
          </cell>
        </row>
        <row r="73">
          <cell r="V73">
            <v>2404787</v>
          </cell>
        </row>
        <row r="74">
          <cell r="V74">
            <v>975282</v>
          </cell>
        </row>
        <row r="75">
          <cell r="V75">
            <v>2193664</v>
          </cell>
        </row>
      </sheetData>
      <sheetData sheetId="3"/>
      <sheetData sheetId="4"/>
      <sheetData sheetId="5">
        <row r="8">
          <cell r="AL8">
            <v>4597.5882673899441</v>
          </cell>
        </row>
      </sheetData>
      <sheetData sheetId="6">
        <row r="6">
          <cell r="P6">
            <v>777.48</v>
          </cell>
        </row>
      </sheetData>
      <sheetData sheetId="7">
        <row r="74">
          <cell r="G74">
            <v>76000</v>
          </cell>
        </row>
      </sheetData>
      <sheetData sheetId="8"/>
      <sheetData sheetId="9">
        <row r="78">
          <cell r="F78">
            <v>746.0335616438357</v>
          </cell>
        </row>
      </sheetData>
      <sheetData sheetId="10">
        <row r="7">
          <cell r="F7">
            <v>801.47762416806802</v>
          </cell>
        </row>
        <row r="18">
          <cell r="AJ18">
            <v>1084066.1340000001</v>
          </cell>
        </row>
        <row r="23">
          <cell r="AJ23">
            <v>65310.8</v>
          </cell>
        </row>
        <row r="30">
          <cell r="AJ30">
            <v>216468.29200000002</v>
          </cell>
        </row>
        <row r="35">
          <cell r="AJ35">
            <v>41286.1</v>
          </cell>
        </row>
      </sheetData>
      <sheetData sheetId="11">
        <row r="7">
          <cell r="U7">
            <v>2168</v>
          </cell>
          <cell r="AF7">
            <v>0</v>
          </cell>
        </row>
        <row r="8">
          <cell r="AF8">
            <v>0</v>
          </cell>
        </row>
        <row r="9">
          <cell r="AF9">
            <v>0</v>
          </cell>
        </row>
        <row r="10">
          <cell r="AF10">
            <v>0</v>
          </cell>
        </row>
        <row r="11">
          <cell r="AF11">
            <v>0</v>
          </cell>
        </row>
        <row r="12">
          <cell r="AF12">
            <v>0</v>
          </cell>
        </row>
        <row r="13">
          <cell r="AF13">
            <v>0</v>
          </cell>
        </row>
        <row r="14">
          <cell r="AF14">
            <v>0</v>
          </cell>
        </row>
        <row r="15">
          <cell r="AF15">
            <v>0</v>
          </cell>
        </row>
        <row r="16">
          <cell r="AF16">
            <v>0</v>
          </cell>
        </row>
        <row r="17">
          <cell r="AF17">
            <v>0</v>
          </cell>
        </row>
        <row r="18">
          <cell r="AF18">
            <v>0</v>
          </cell>
        </row>
        <row r="19">
          <cell r="AF19">
            <v>0</v>
          </cell>
        </row>
        <row r="20">
          <cell r="AF20">
            <v>0</v>
          </cell>
        </row>
        <row r="21">
          <cell r="AF21">
            <v>0</v>
          </cell>
        </row>
        <row r="22">
          <cell r="AF22">
            <v>0</v>
          </cell>
        </row>
        <row r="23">
          <cell r="AF23">
            <v>146901.27486363635</v>
          </cell>
        </row>
        <row r="24">
          <cell r="AF24">
            <v>0</v>
          </cell>
        </row>
        <row r="25">
          <cell r="AF25">
            <v>0</v>
          </cell>
        </row>
        <row r="26">
          <cell r="AF26">
            <v>0</v>
          </cell>
        </row>
        <row r="27">
          <cell r="AF27">
            <v>0</v>
          </cell>
        </row>
        <row r="28">
          <cell r="AF28">
            <v>0</v>
          </cell>
        </row>
        <row r="29">
          <cell r="AF29">
            <v>0</v>
          </cell>
        </row>
        <row r="30">
          <cell r="AF30">
            <v>973.65975000000003</v>
          </cell>
        </row>
        <row r="31">
          <cell r="AF31">
            <v>0</v>
          </cell>
        </row>
        <row r="32">
          <cell r="AF32">
            <v>0</v>
          </cell>
        </row>
        <row r="33">
          <cell r="AF33">
            <v>0</v>
          </cell>
        </row>
        <row r="34">
          <cell r="AF34">
            <v>0</v>
          </cell>
        </row>
        <row r="35">
          <cell r="AF35">
            <v>0</v>
          </cell>
        </row>
        <row r="36">
          <cell r="AF36">
            <v>0</v>
          </cell>
        </row>
        <row r="37">
          <cell r="AF37">
            <v>0</v>
          </cell>
        </row>
        <row r="38">
          <cell r="AF38">
            <v>-19.124795454545456</v>
          </cell>
        </row>
        <row r="39">
          <cell r="AF39">
            <v>0</v>
          </cell>
        </row>
        <row r="40">
          <cell r="AF40">
            <v>0</v>
          </cell>
        </row>
        <row r="41">
          <cell r="AF41">
            <v>0</v>
          </cell>
        </row>
        <row r="42">
          <cell r="AF42">
            <v>0</v>
          </cell>
        </row>
        <row r="43">
          <cell r="AF43">
            <v>0</v>
          </cell>
        </row>
        <row r="44">
          <cell r="AF44">
            <v>0</v>
          </cell>
        </row>
        <row r="45">
          <cell r="AF45">
            <v>0</v>
          </cell>
        </row>
        <row r="46">
          <cell r="AF46">
            <v>0</v>
          </cell>
        </row>
        <row r="47">
          <cell r="AF47">
            <v>0</v>
          </cell>
        </row>
        <row r="48">
          <cell r="AF48">
            <v>0</v>
          </cell>
        </row>
        <row r="49">
          <cell r="AF49">
            <v>0</v>
          </cell>
        </row>
        <row r="50">
          <cell r="AF50">
            <v>0</v>
          </cell>
        </row>
        <row r="51">
          <cell r="AF51">
            <v>0</v>
          </cell>
        </row>
        <row r="52">
          <cell r="AF52">
            <v>0</v>
          </cell>
        </row>
        <row r="53">
          <cell r="AF53">
            <v>0</v>
          </cell>
        </row>
        <row r="54">
          <cell r="AF54">
            <v>0</v>
          </cell>
        </row>
        <row r="55">
          <cell r="AF55">
            <v>0</v>
          </cell>
        </row>
        <row r="56">
          <cell r="AF56">
            <v>0</v>
          </cell>
        </row>
        <row r="57">
          <cell r="AF57">
            <v>0</v>
          </cell>
        </row>
        <row r="58">
          <cell r="AF58">
            <v>0</v>
          </cell>
        </row>
        <row r="59">
          <cell r="AF59">
            <v>0</v>
          </cell>
        </row>
        <row r="60">
          <cell r="AF60">
            <v>0</v>
          </cell>
        </row>
        <row r="61">
          <cell r="AF61">
            <v>0</v>
          </cell>
        </row>
        <row r="62">
          <cell r="AF62">
            <v>0</v>
          </cell>
        </row>
        <row r="63">
          <cell r="AF63">
            <v>0</v>
          </cell>
        </row>
        <row r="64">
          <cell r="AF64">
            <v>0</v>
          </cell>
        </row>
        <row r="65">
          <cell r="AF65">
            <v>0</v>
          </cell>
        </row>
        <row r="66">
          <cell r="AF66">
            <v>0</v>
          </cell>
        </row>
        <row r="67">
          <cell r="AF67">
            <v>1141.7369886363635</v>
          </cell>
        </row>
        <row r="68">
          <cell r="AF68">
            <v>0</v>
          </cell>
        </row>
        <row r="69">
          <cell r="AF69">
            <v>0</v>
          </cell>
        </row>
        <row r="70">
          <cell r="AF70">
            <v>0</v>
          </cell>
        </row>
        <row r="71">
          <cell r="AF71">
            <v>0</v>
          </cell>
        </row>
        <row r="72">
          <cell r="AF72">
            <v>0</v>
          </cell>
        </row>
        <row r="73">
          <cell r="AF73">
            <v>1294.0960454545454</v>
          </cell>
        </row>
        <row r="74">
          <cell r="AF74">
            <v>1304.2463636363634</v>
          </cell>
        </row>
        <row r="75">
          <cell r="AF75">
            <v>0</v>
          </cell>
        </row>
      </sheetData>
      <sheetData sheetId="12">
        <row r="7">
          <cell r="AF7">
            <v>0</v>
          </cell>
        </row>
        <row r="8">
          <cell r="AF8">
            <v>0</v>
          </cell>
        </row>
        <row r="9">
          <cell r="AF9">
            <v>0</v>
          </cell>
        </row>
        <row r="10">
          <cell r="AF10">
            <v>0</v>
          </cell>
        </row>
        <row r="11">
          <cell r="AF11">
            <v>0</v>
          </cell>
        </row>
        <row r="12">
          <cell r="AF12">
            <v>0</v>
          </cell>
        </row>
        <row r="13">
          <cell r="AF13">
            <v>0</v>
          </cell>
        </row>
        <row r="14">
          <cell r="AF14">
            <v>0</v>
          </cell>
        </row>
        <row r="15">
          <cell r="AF15">
            <v>0</v>
          </cell>
        </row>
        <row r="16">
          <cell r="AF16">
            <v>0</v>
          </cell>
        </row>
        <row r="17">
          <cell r="AF17">
            <v>0</v>
          </cell>
        </row>
        <row r="18">
          <cell r="AF18">
            <v>0</v>
          </cell>
        </row>
        <row r="19">
          <cell r="AF19">
            <v>0</v>
          </cell>
        </row>
        <row r="20">
          <cell r="AF20">
            <v>-60.242954545454552</v>
          </cell>
        </row>
        <row r="21">
          <cell r="AF21">
            <v>0</v>
          </cell>
        </row>
        <row r="22">
          <cell r="AF22">
            <v>0</v>
          </cell>
        </row>
        <row r="23">
          <cell r="AF23">
            <v>0</v>
          </cell>
        </row>
        <row r="24">
          <cell r="AF24">
            <v>0</v>
          </cell>
        </row>
        <row r="25">
          <cell r="AF25">
            <v>0</v>
          </cell>
        </row>
        <row r="26">
          <cell r="AF26">
            <v>0</v>
          </cell>
        </row>
        <row r="27">
          <cell r="AF27">
            <v>0</v>
          </cell>
        </row>
        <row r="28">
          <cell r="AF28">
            <v>0</v>
          </cell>
        </row>
        <row r="29">
          <cell r="AF29">
            <v>0</v>
          </cell>
        </row>
        <row r="30">
          <cell r="AF30">
            <v>0</v>
          </cell>
        </row>
        <row r="31">
          <cell r="AF31">
            <v>0</v>
          </cell>
        </row>
        <row r="32">
          <cell r="AF32">
            <v>0</v>
          </cell>
        </row>
        <row r="33">
          <cell r="AF33">
            <v>0</v>
          </cell>
        </row>
        <row r="34">
          <cell r="AF34">
            <v>0</v>
          </cell>
        </row>
        <row r="35">
          <cell r="AF35">
            <v>0</v>
          </cell>
        </row>
        <row r="36">
          <cell r="AF36">
            <v>0</v>
          </cell>
        </row>
        <row r="37">
          <cell r="AF37">
            <v>4058.3136363636368</v>
          </cell>
        </row>
        <row r="38">
          <cell r="AF38">
            <v>0</v>
          </cell>
        </row>
        <row r="39">
          <cell r="AF39">
            <v>0</v>
          </cell>
        </row>
        <row r="40">
          <cell r="AF40">
            <v>0</v>
          </cell>
        </row>
        <row r="41">
          <cell r="AF41">
            <v>0</v>
          </cell>
        </row>
        <row r="42">
          <cell r="AF42">
            <v>0</v>
          </cell>
        </row>
        <row r="43">
          <cell r="AF43">
            <v>4374.8218977272727</v>
          </cell>
        </row>
        <row r="44">
          <cell r="AF44">
            <v>0</v>
          </cell>
        </row>
        <row r="45">
          <cell r="AF45">
            <v>0</v>
          </cell>
        </row>
        <row r="46">
          <cell r="AF46">
            <v>0</v>
          </cell>
        </row>
        <row r="47">
          <cell r="AF47">
            <v>0</v>
          </cell>
        </row>
        <row r="48">
          <cell r="AF48">
            <v>0</v>
          </cell>
        </row>
        <row r="49">
          <cell r="AF49">
            <v>0</v>
          </cell>
        </row>
        <row r="50">
          <cell r="AF50">
            <v>0</v>
          </cell>
        </row>
        <row r="51">
          <cell r="AF51">
            <v>0</v>
          </cell>
        </row>
        <row r="52">
          <cell r="AF52">
            <v>0</v>
          </cell>
        </row>
        <row r="53">
          <cell r="AF53">
            <v>0</v>
          </cell>
        </row>
        <row r="54">
          <cell r="AF54">
            <v>0</v>
          </cell>
        </row>
        <row r="55">
          <cell r="AF55">
            <v>0</v>
          </cell>
        </row>
        <row r="56">
          <cell r="AF56">
            <v>0</v>
          </cell>
        </row>
        <row r="57">
          <cell r="AF57">
            <v>0</v>
          </cell>
        </row>
        <row r="58">
          <cell r="AF58">
            <v>0</v>
          </cell>
        </row>
        <row r="59">
          <cell r="AF59">
            <v>0</v>
          </cell>
        </row>
        <row r="60">
          <cell r="AF60">
            <v>0</v>
          </cell>
        </row>
        <row r="61">
          <cell r="AF61">
            <v>0</v>
          </cell>
        </row>
        <row r="62">
          <cell r="AF62">
            <v>165882.14164772729</v>
          </cell>
        </row>
        <row r="63">
          <cell r="AF63">
            <v>0</v>
          </cell>
        </row>
        <row r="64">
          <cell r="AF64">
            <v>0</v>
          </cell>
        </row>
        <row r="65">
          <cell r="AF65">
            <v>0</v>
          </cell>
        </row>
        <row r="66">
          <cell r="AF66">
            <v>0</v>
          </cell>
        </row>
        <row r="67">
          <cell r="AF67">
            <v>0</v>
          </cell>
        </row>
        <row r="68">
          <cell r="AF68">
            <v>0</v>
          </cell>
        </row>
        <row r="69">
          <cell r="AF69">
            <v>0</v>
          </cell>
        </row>
        <row r="70">
          <cell r="AF70">
            <v>0</v>
          </cell>
        </row>
        <row r="71">
          <cell r="AF71">
            <v>-249.42487500000001</v>
          </cell>
        </row>
        <row r="72">
          <cell r="AF72">
            <v>0</v>
          </cell>
        </row>
        <row r="73">
          <cell r="AF73">
            <v>0</v>
          </cell>
        </row>
        <row r="74">
          <cell r="AF74">
            <v>0</v>
          </cell>
        </row>
        <row r="75">
          <cell r="AF75">
            <v>0</v>
          </cell>
        </row>
      </sheetData>
      <sheetData sheetId="13">
        <row r="7">
          <cell r="T7">
            <v>0</v>
          </cell>
        </row>
        <row r="8">
          <cell r="T8">
            <v>0</v>
          </cell>
        </row>
        <row r="9">
          <cell r="T9">
            <v>0</v>
          </cell>
        </row>
        <row r="10">
          <cell r="T10">
            <v>0</v>
          </cell>
        </row>
        <row r="11">
          <cell r="T11">
            <v>0</v>
          </cell>
        </row>
        <row r="12">
          <cell r="T12">
            <v>0</v>
          </cell>
        </row>
        <row r="13">
          <cell r="T13">
            <v>0</v>
          </cell>
        </row>
        <row r="14">
          <cell r="T14">
            <v>0</v>
          </cell>
        </row>
        <row r="15">
          <cell r="T15">
            <v>0</v>
          </cell>
        </row>
        <row r="16">
          <cell r="T16">
            <v>0</v>
          </cell>
        </row>
        <row r="17">
          <cell r="T17">
            <v>0</v>
          </cell>
        </row>
        <row r="18">
          <cell r="T18">
            <v>0</v>
          </cell>
        </row>
        <row r="19">
          <cell r="T19">
            <v>0</v>
          </cell>
        </row>
        <row r="20">
          <cell r="T20">
            <v>0</v>
          </cell>
        </row>
        <row r="21">
          <cell r="T21">
            <v>0</v>
          </cell>
        </row>
        <row r="22">
          <cell r="T22">
            <v>0</v>
          </cell>
        </row>
        <row r="23">
          <cell r="T23">
            <v>0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>
            <v>20265.875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149906.96</v>
          </cell>
        </row>
        <row r="43">
          <cell r="T43">
            <v>0</v>
          </cell>
        </row>
        <row r="44">
          <cell r="T44">
            <v>0</v>
          </cell>
        </row>
        <row r="45">
          <cell r="T45">
            <v>0</v>
          </cell>
        </row>
        <row r="46">
          <cell r="T46">
            <v>0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1516.2</v>
          </cell>
        </row>
        <row r="51">
          <cell r="T51">
            <v>1876.2974999999999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1072.81125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1219.194375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</sheetData>
      <sheetData sheetId="14">
        <row r="7">
          <cell r="AF7">
            <v>0</v>
          </cell>
        </row>
        <row r="8">
          <cell r="AF8">
            <v>0</v>
          </cell>
        </row>
        <row r="9">
          <cell r="AF9">
            <v>0</v>
          </cell>
        </row>
        <row r="10">
          <cell r="AF10">
            <v>0</v>
          </cell>
        </row>
        <row r="11">
          <cell r="AF11">
            <v>0</v>
          </cell>
        </row>
        <row r="12">
          <cell r="AF12">
            <v>0</v>
          </cell>
        </row>
        <row r="13">
          <cell r="AF13">
            <v>0</v>
          </cell>
        </row>
        <row r="14">
          <cell r="AF14">
            <v>0</v>
          </cell>
        </row>
        <row r="15">
          <cell r="AF15">
            <v>0</v>
          </cell>
        </row>
        <row r="16">
          <cell r="AF16">
            <v>0</v>
          </cell>
        </row>
        <row r="17">
          <cell r="AF17">
            <v>0</v>
          </cell>
        </row>
        <row r="18">
          <cell r="AF18">
            <v>0</v>
          </cell>
        </row>
        <row r="19">
          <cell r="AF19">
            <v>0</v>
          </cell>
        </row>
        <row r="20">
          <cell r="AF20">
            <v>0</v>
          </cell>
        </row>
        <row r="21">
          <cell r="AF21">
            <v>0</v>
          </cell>
        </row>
        <row r="22">
          <cell r="AF22">
            <v>0</v>
          </cell>
        </row>
        <row r="23">
          <cell r="AF23">
            <v>0</v>
          </cell>
        </row>
        <row r="24">
          <cell r="AF24">
            <v>0</v>
          </cell>
        </row>
        <row r="25">
          <cell r="AF25">
            <v>0</v>
          </cell>
        </row>
        <row r="26">
          <cell r="AF26">
            <v>0</v>
          </cell>
        </row>
        <row r="27">
          <cell r="AF27">
            <v>0</v>
          </cell>
        </row>
        <row r="28">
          <cell r="AF28">
            <v>0</v>
          </cell>
        </row>
        <row r="29">
          <cell r="AF29">
            <v>0</v>
          </cell>
        </row>
        <row r="30">
          <cell r="AF30">
            <v>0</v>
          </cell>
        </row>
        <row r="31">
          <cell r="AF31">
            <v>0</v>
          </cell>
        </row>
        <row r="32">
          <cell r="AF32">
            <v>90422.287878787873</v>
          </cell>
        </row>
        <row r="33">
          <cell r="AF33">
            <v>0</v>
          </cell>
        </row>
        <row r="34">
          <cell r="AF34">
            <v>0</v>
          </cell>
        </row>
        <row r="35">
          <cell r="AF35">
            <v>0</v>
          </cell>
        </row>
        <row r="36">
          <cell r="AF36">
            <v>0</v>
          </cell>
        </row>
        <row r="37">
          <cell r="AF37">
            <v>0</v>
          </cell>
        </row>
        <row r="38">
          <cell r="AF38">
            <v>0</v>
          </cell>
        </row>
        <row r="39">
          <cell r="AF39">
            <v>0</v>
          </cell>
        </row>
        <row r="40">
          <cell r="AF40">
            <v>0</v>
          </cell>
        </row>
        <row r="41">
          <cell r="AF41">
            <v>0</v>
          </cell>
        </row>
        <row r="42">
          <cell r="AF42">
            <v>69881.854477272718</v>
          </cell>
        </row>
        <row r="43">
          <cell r="AF43">
            <v>0</v>
          </cell>
        </row>
        <row r="44">
          <cell r="AF44">
            <v>9887.2411590909087</v>
          </cell>
        </row>
        <row r="45">
          <cell r="AF45">
            <v>0</v>
          </cell>
        </row>
        <row r="46">
          <cell r="AF46">
            <v>0</v>
          </cell>
        </row>
        <row r="47">
          <cell r="AF47">
            <v>0</v>
          </cell>
        </row>
        <row r="48">
          <cell r="AF48">
            <v>0</v>
          </cell>
        </row>
        <row r="49">
          <cell r="AF49">
            <v>0</v>
          </cell>
        </row>
        <row r="50">
          <cell r="AF50">
            <v>303.24000000000007</v>
          </cell>
        </row>
        <row r="51">
          <cell r="AF51">
            <v>0</v>
          </cell>
        </row>
        <row r="52">
          <cell r="AF52">
            <v>0</v>
          </cell>
        </row>
        <row r="53">
          <cell r="AF53">
            <v>0</v>
          </cell>
        </row>
        <row r="54">
          <cell r="AF54">
            <v>0</v>
          </cell>
        </row>
        <row r="55">
          <cell r="AF55">
            <v>0</v>
          </cell>
        </row>
        <row r="56">
          <cell r="AF56">
            <v>0</v>
          </cell>
        </row>
        <row r="57">
          <cell r="AF57">
            <v>0</v>
          </cell>
        </row>
        <row r="58">
          <cell r="AF58">
            <v>354.67472727272724</v>
          </cell>
        </row>
        <row r="59">
          <cell r="AF59">
            <v>0</v>
          </cell>
        </row>
        <row r="60">
          <cell r="AF60">
            <v>0</v>
          </cell>
        </row>
        <row r="61">
          <cell r="AF61">
            <v>0</v>
          </cell>
        </row>
        <row r="62">
          <cell r="AF62">
            <v>0</v>
          </cell>
        </row>
        <row r="63">
          <cell r="AF63">
            <v>0</v>
          </cell>
        </row>
        <row r="64">
          <cell r="AF64">
            <v>0</v>
          </cell>
        </row>
        <row r="65">
          <cell r="AF65">
            <v>0</v>
          </cell>
        </row>
        <row r="66">
          <cell r="AF66">
            <v>0</v>
          </cell>
        </row>
        <row r="67">
          <cell r="AF67">
            <v>0</v>
          </cell>
        </row>
        <row r="68">
          <cell r="AF68">
            <v>0</v>
          </cell>
        </row>
        <row r="69">
          <cell r="AF69">
            <v>0</v>
          </cell>
        </row>
        <row r="70">
          <cell r="AF70">
            <v>0</v>
          </cell>
        </row>
        <row r="71">
          <cell r="AF71">
            <v>0</v>
          </cell>
        </row>
        <row r="72">
          <cell r="AF72">
            <v>0</v>
          </cell>
        </row>
        <row r="73">
          <cell r="AF73">
            <v>0</v>
          </cell>
        </row>
        <row r="74">
          <cell r="AF74">
            <v>0</v>
          </cell>
        </row>
        <row r="75">
          <cell r="AF75">
            <v>0</v>
          </cell>
        </row>
      </sheetData>
      <sheetData sheetId="15">
        <row r="7">
          <cell r="AH7">
            <v>0</v>
          </cell>
        </row>
        <row r="8">
          <cell r="AH8">
            <v>0</v>
          </cell>
        </row>
        <row r="9">
          <cell r="AH9">
            <v>0</v>
          </cell>
        </row>
        <row r="10">
          <cell r="AH10">
            <v>0</v>
          </cell>
        </row>
        <row r="11">
          <cell r="AH11">
            <v>0</v>
          </cell>
        </row>
        <row r="12">
          <cell r="AH12">
            <v>0</v>
          </cell>
        </row>
        <row r="13">
          <cell r="AH13">
            <v>0</v>
          </cell>
        </row>
        <row r="14">
          <cell r="AH14">
            <v>0</v>
          </cell>
        </row>
        <row r="15">
          <cell r="AH15">
            <v>0</v>
          </cell>
        </row>
        <row r="16">
          <cell r="AH16">
            <v>0</v>
          </cell>
        </row>
        <row r="17">
          <cell r="AH17">
            <v>0</v>
          </cell>
        </row>
        <row r="18">
          <cell r="AH18">
            <v>0</v>
          </cell>
        </row>
        <row r="19">
          <cell r="AH19">
            <v>0</v>
          </cell>
        </row>
        <row r="20">
          <cell r="AH20">
            <v>0</v>
          </cell>
        </row>
        <row r="21">
          <cell r="AH21">
            <v>0</v>
          </cell>
        </row>
        <row r="22">
          <cell r="AH22">
            <v>0</v>
          </cell>
        </row>
        <row r="23">
          <cell r="AH23">
            <v>613.28113636363628</v>
          </cell>
        </row>
        <row r="24">
          <cell r="AH24">
            <v>0</v>
          </cell>
        </row>
        <row r="25">
          <cell r="AH25">
            <v>0</v>
          </cell>
        </row>
        <row r="26">
          <cell r="AH26">
            <v>0</v>
          </cell>
        </row>
        <row r="27">
          <cell r="AH27">
            <v>0</v>
          </cell>
        </row>
        <row r="28">
          <cell r="AH28">
            <v>0</v>
          </cell>
        </row>
        <row r="29">
          <cell r="AH29">
            <v>0</v>
          </cell>
        </row>
        <row r="30">
          <cell r="AH30">
            <v>0</v>
          </cell>
        </row>
        <row r="31">
          <cell r="AH31">
            <v>0</v>
          </cell>
        </row>
        <row r="32">
          <cell r="AH32">
            <v>28508.398863636365</v>
          </cell>
        </row>
        <row r="33">
          <cell r="AH33">
            <v>0</v>
          </cell>
        </row>
        <row r="34">
          <cell r="AH34">
            <v>0</v>
          </cell>
        </row>
        <row r="35">
          <cell r="AH35">
            <v>431.91750000000002</v>
          </cell>
        </row>
        <row r="36">
          <cell r="AH36">
            <v>0</v>
          </cell>
        </row>
        <row r="37">
          <cell r="AH37">
            <v>0</v>
          </cell>
        </row>
        <row r="38">
          <cell r="AH38">
            <v>0</v>
          </cell>
        </row>
        <row r="39">
          <cell r="AH39">
            <v>0</v>
          </cell>
        </row>
        <row r="40">
          <cell r="AH40">
            <v>0</v>
          </cell>
        </row>
        <row r="41">
          <cell r="AH41">
            <v>0</v>
          </cell>
        </row>
        <row r="42">
          <cell r="AH42">
            <v>103433.03902272729</v>
          </cell>
        </row>
        <row r="43">
          <cell r="AH43">
            <v>0</v>
          </cell>
        </row>
        <row r="44">
          <cell r="AH44">
            <v>3695.3974431818183</v>
          </cell>
        </row>
        <row r="45">
          <cell r="AH45">
            <v>0</v>
          </cell>
        </row>
        <row r="46">
          <cell r="AH46">
            <v>0</v>
          </cell>
        </row>
        <row r="47">
          <cell r="AH47">
            <v>0</v>
          </cell>
        </row>
        <row r="48">
          <cell r="AH48">
            <v>0</v>
          </cell>
        </row>
        <row r="49">
          <cell r="AH49">
            <v>0</v>
          </cell>
        </row>
        <row r="50">
          <cell r="AH50">
            <v>1212.9599999999998</v>
          </cell>
        </row>
        <row r="51">
          <cell r="AH51">
            <v>1961.5837500000002</v>
          </cell>
        </row>
        <row r="52">
          <cell r="AH52">
            <v>0</v>
          </cell>
        </row>
        <row r="53">
          <cell r="AH53">
            <v>0</v>
          </cell>
        </row>
        <row r="54">
          <cell r="AH54">
            <v>0</v>
          </cell>
        </row>
        <row r="55">
          <cell r="AH55">
            <v>0</v>
          </cell>
        </row>
        <row r="56">
          <cell r="AH56">
            <v>0</v>
          </cell>
        </row>
        <row r="57">
          <cell r="AH57">
            <v>0</v>
          </cell>
        </row>
        <row r="58">
          <cell r="AH58">
            <v>406.39812499999999</v>
          </cell>
        </row>
        <row r="59">
          <cell r="AH59">
            <v>0</v>
          </cell>
        </row>
        <row r="60">
          <cell r="AH60">
            <v>0</v>
          </cell>
        </row>
        <row r="61">
          <cell r="AH61">
            <v>0</v>
          </cell>
        </row>
        <row r="62">
          <cell r="AH62">
            <v>0</v>
          </cell>
        </row>
        <row r="63">
          <cell r="AH63">
            <v>0</v>
          </cell>
        </row>
        <row r="64">
          <cell r="AH64">
            <v>0</v>
          </cell>
        </row>
        <row r="65">
          <cell r="AH65">
            <v>0</v>
          </cell>
        </row>
        <row r="66">
          <cell r="AH66">
            <v>0</v>
          </cell>
        </row>
        <row r="67">
          <cell r="AH67">
            <v>0</v>
          </cell>
        </row>
        <row r="68">
          <cell r="AH68">
            <v>0</v>
          </cell>
        </row>
        <row r="69">
          <cell r="AH69">
            <v>0</v>
          </cell>
        </row>
        <row r="70">
          <cell r="AH70">
            <v>0</v>
          </cell>
        </row>
        <row r="71">
          <cell r="AH71">
            <v>0</v>
          </cell>
        </row>
        <row r="72">
          <cell r="AH72">
            <v>0</v>
          </cell>
        </row>
        <row r="73">
          <cell r="AH73">
            <v>0</v>
          </cell>
        </row>
        <row r="74">
          <cell r="AH74">
            <v>0</v>
          </cell>
        </row>
        <row r="75">
          <cell r="AH75">
            <v>0</v>
          </cell>
        </row>
      </sheetData>
      <sheetData sheetId="16">
        <row r="7">
          <cell r="T7">
            <v>0</v>
          </cell>
        </row>
        <row r="8">
          <cell r="T8">
            <v>0</v>
          </cell>
        </row>
        <row r="9">
          <cell r="T9">
            <v>0</v>
          </cell>
        </row>
        <row r="10">
          <cell r="T10">
            <v>0</v>
          </cell>
        </row>
        <row r="11">
          <cell r="T11">
            <v>0</v>
          </cell>
        </row>
        <row r="12">
          <cell r="T12">
            <v>0</v>
          </cell>
        </row>
        <row r="13">
          <cell r="T13">
            <v>0</v>
          </cell>
        </row>
        <row r="14">
          <cell r="T14">
            <v>0</v>
          </cell>
        </row>
        <row r="15">
          <cell r="T15">
            <v>0</v>
          </cell>
        </row>
        <row r="16">
          <cell r="T16">
            <v>281664.07500000001</v>
          </cell>
        </row>
        <row r="17">
          <cell r="T17">
            <v>0</v>
          </cell>
        </row>
        <row r="18">
          <cell r="T18">
            <v>0</v>
          </cell>
        </row>
        <row r="19">
          <cell r="T19">
            <v>0</v>
          </cell>
        </row>
        <row r="20">
          <cell r="T20">
            <v>0</v>
          </cell>
        </row>
        <row r="21">
          <cell r="T21">
            <v>0</v>
          </cell>
        </row>
        <row r="22">
          <cell r="T22">
            <v>0</v>
          </cell>
        </row>
        <row r="23">
          <cell r="T23">
            <v>0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>
            <v>0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T44">
            <v>0</v>
          </cell>
        </row>
        <row r="45">
          <cell r="T45">
            <v>0</v>
          </cell>
        </row>
        <row r="46">
          <cell r="T46">
            <v>0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</sheetData>
      <sheetData sheetId="17">
        <row r="7">
          <cell r="AF7">
            <v>0</v>
          </cell>
        </row>
        <row r="8">
          <cell r="AF8">
            <v>0</v>
          </cell>
        </row>
        <row r="9">
          <cell r="AF9">
            <v>0</v>
          </cell>
        </row>
        <row r="10">
          <cell r="AF10">
            <v>0</v>
          </cell>
        </row>
        <row r="11">
          <cell r="AF11">
            <v>0</v>
          </cell>
        </row>
        <row r="12">
          <cell r="AF12">
            <v>0</v>
          </cell>
        </row>
        <row r="13">
          <cell r="AF13">
            <v>0</v>
          </cell>
        </row>
        <row r="14">
          <cell r="AF14">
            <v>0</v>
          </cell>
        </row>
        <row r="15">
          <cell r="AF15">
            <v>0</v>
          </cell>
        </row>
        <row r="16">
          <cell r="AF16">
            <v>0</v>
          </cell>
        </row>
        <row r="17">
          <cell r="AF17">
            <v>0</v>
          </cell>
        </row>
        <row r="18">
          <cell r="AF18">
            <v>0</v>
          </cell>
        </row>
        <row r="19">
          <cell r="AF19">
            <v>0</v>
          </cell>
        </row>
        <row r="20">
          <cell r="AF20">
            <v>0</v>
          </cell>
        </row>
        <row r="21">
          <cell r="AF21">
            <v>0</v>
          </cell>
        </row>
        <row r="22">
          <cell r="AF22">
            <v>0</v>
          </cell>
        </row>
        <row r="23">
          <cell r="AF23">
            <v>0</v>
          </cell>
        </row>
        <row r="24">
          <cell r="AF24">
            <v>0</v>
          </cell>
        </row>
        <row r="25">
          <cell r="AF25">
            <v>0</v>
          </cell>
        </row>
        <row r="26">
          <cell r="AF26">
            <v>0</v>
          </cell>
        </row>
        <row r="27">
          <cell r="AF27">
            <v>0</v>
          </cell>
        </row>
        <row r="28">
          <cell r="AF28">
            <v>0</v>
          </cell>
        </row>
        <row r="29">
          <cell r="AF29">
            <v>0</v>
          </cell>
        </row>
        <row r="30">
          <cell r="AF30">
            <v>0</v>
          </cell>
        </row>
        <row r="31">
          <cell r="AF31">
            <v>0</v>
          </cell>
        </row>
        <row r="32">
          <cell r="AF32">
            <v>0</v>
          </cell>
        </row>
        <row r="33">
          <cell r="AF33">
            <v>0</v>
          </cell>
        </row>
        <row r="34">
          <cell r="AF34">
            <v>-40.504545454545458</v>
          </cell>
        </row>
        <row r="35">
          <cell r="AF35">
            <v>0</v>
          </cell>
        </row>
        <row r="36">
          <cell r="AF36">
            <v>0</v>
          </cell>
        </row>
        <row r="37">
          <cell r="AF37">
            <v>0</v>
          </cell>
        </row>
        <row r="38">
          <cell r="AF38">
            <v>0</v>
          </cell>
        </row>
        <row r="39">
          <cell r="AF39">
            <v>0</v>
          </cell>
        </row>
        <row r="40">
          <cell r="AF40">
            <v>0</v>
          </cell>
        </row>
        <row r="41">
          <cell r="AF41">
            <v>0</v>
          </cell>
        </row>
        <row r="42">
          <cell r="AF42">
            <v>0</v>
          </cell>
        </row>
        <row r="43">
          <cell r="AF43">
            <v>0</v>
          </cell>
        </row>
        <row r="44">
          <cell r="AF44">
            <v>0</v>
          </cell>
        </row>
        <row r="45">
          <cell r="AF45">
            <v>0</v>
          </cell>
        </row>
        <row r="46">
          <cell r="AF46">
            <v>0</v>
          </cell>
        </row>
        <row r="47">
          <cell r="AF47">
            <v>0</v>
          </cell>
        </row>
        <row r="48">
          <cell r="AF48">
            <v>0</v>
          </cell>
        </row>
        <row r="49">
          <cell r="AF49">
            <v>0</v>
          </cell>
        </row>
        <row r="50">
          <cell r="AF50">
            <v>0</v>
          </cell>
        </row>
        <row r="51">
          <cell r="AF51">
            <v>0</v>
          </cell>
        </row>
        <row r="52">
          <cell r="AF52">
            <v>0</v>
          </cell>
        </row>
        <row r="53">
          <cell r="AF53">
            <v>0</v>
          </cell>
        </row>
        <row r="54">
          <cell r="AF54">
            <v>0</v>
          </cell>
        </row>
        <row r="55">
          <cell r="AF55">
            <v>39139.674132575761</v>
          </cell>
        </row>
        <row r="56">
          <cell r="AF56">
            <v>0</v>
          </cell>
        </row>
        <row r="57">
          <cell r="AF57">
            <v>0</v>
          </cell>
        </row>
        <row r="58">
          <cell r="AF58">
            <v>0</v>
          </cell>
        </row>
        <row r="59">
          <cell r="AF59">
            <v>0</v>
          </cell>
        </row>
        <row r="60">
          <cell r="AF60">
            <v>0</v>
          </cell>
        </row>
        <row r="61">
          <cell r="AF61">
            <v>0</v>
          </cell>
        </row>
        <row r="62">
          <cell r="AF62">
            <v>0</v>
          </cell>
        </row>
        <row r="63">
          <cell r="AF63">
            <v>0</v>
          </cell>
        </row>
        <row r="64">
          <cell r="AF64">
            <v>0</v>
          </cell>
        </row>
        <row r="65">
          <cell r="AF65">
            <v>0</v>
          </cell>
        </row>
        <row r="66">
          <cell r="AF66">
            <v>0</v>
          </cell>
        </row>
        <row r="67">
          <cell r="AF67">
            <v>0</v>
          </cell>
        </row>
        <row r="68">
          <cell r="AF68">
            <v>0</v>
          </cell>
        </row>
        <row r="69">
          <cell r="AF69">
            <v>0</v>
          </cell>
        </row>
        <row r="70">
          <cell r="AF70">
            <v>0</v>
          </cell>
        </row>
        <row r="71">
          <cell r="AF71">
            <v>0</v>
          </cell>
        </row>
        <row r="72">
          <cell r="AF72">
            <v>0</v>
          </cell>
        </row>
        <row r="73">
          <cell r="AF73">
            <v>0</v>
          </cell>
        </row>
        <row r="74">
          <cell r="AF74">
            <v>0</v>
          </cell>
        </row>
        <row r="75">
          <cell r="AF75">
            <v>0</v>
          </cell>
        </row>
      </sheetData>
      <sheetData sheetId="18">
        <row r="7">
          <cell r="T7">
            <v>0</v>
          </cell>
        </row>
        <row r="8">
          <cell r="T8">
            <v>0</v>
          </cell>
        </row>
        <row r="9">
          <cell r="T9">
            <v>0</v>
          </cell>
        </row>
        <row r="10">
          <cell r="T10">
            <v>0</v>
          </cell>
        </row>
        <row r="11">
          <cell r="T11">
            <v>0</v>
          </cell>
        </row>
        <row r="12">
          <cell r="T12">
            <v>0</v>
          </cell>
        </row>
        <row r="13">
          <cell r="T13">
            <v>0</v>
          </cell>
        </row>
        <row r="14">
          <cell r="T14">
            <v>0</v>
          </cell>
        </row>
        <row r="15">
          <cell r="T15">
            <v>0</v>
          </cell>
        </row>
        <row r="16">
          <cell r="T16">
            <v>195112.995</v>
          </cell>
        </row>
        <row r="17">
          <cell r="T17">
            <v>0</v>
          </cell>
        </row>
        <row r="18">
          <cell r="T18">
            <v>0</v>
          </cell>
        </row>
        <row r="19">
          <cell r="T19">
            <v>0</v>
          </cell>
        </row>
        <row r="20">
          <cell r="T20">
            <v>0</v>
          </cell>
        </row>
        <row r="21">
          <cell r="T21">
            <v>0</v>
          </cell>
        </row>
        <row r="22">
          <cell r="T22">
            <v>0</v>
          </cell>
        </row>
        <row r="23">
          <cell r="T23">
            <v>0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>
            <v>0</v>
          </cell>
        </row>
        <row r="33">
          <cell r="T33">
            <v>2161.915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T44">
            <v>0</v>
          </cell>
        </row>
        <row r="45">
          <cell r="T45">
            <v>0</v>
          </cell>
        </row>
        <row r="46">
          <cell r="T46">
            <v>0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</sheetData>
      <sheetData sheetId="19">
        <row r="7">
          <cell r="T7">
            <v>0</v>
          </cell>
        </row>
        <row r="8">
          <cell r="T8">
            <v>0</v>
          </cell>
        </row>
        <row r="9">
          <cell r="T9">
            <v>9931.9412499999999</v>
          </cell>
        </row>
        <row r="10">
          <cell r="T10">
            <v>0</v>
          </cell>
        </row>
        <row r="11">
          <cell r="T11">
            <v>0</v>
          </cell>
        </row>
        <row r="12">
          <cell r="T12">
            <v>0</v>
          </cell>
        </row>
        <row r="13">
          <cell r="T13">
            <v>0</v>
          </cell>
        </row>
        <row r="14">
          <cell r="T14">
            <v>0</v>
          </cell>
        </row>
        <row r="15">
          <cell r="T15">
            <v>0</v>
          </cell>
        </row>
        <row r="16">
          <cell r="T16">
            <v>0</v>
          </cell>
        </row>
        <row r="17">
          <cell r="T17">
            <v>0</v>
          </cell>
        </row>
        <row r="18">
          <cell r="T18">
            <v>0</v>
          </cell>
        </row>
        <row r="19">
          <cell r="T19">
            <v>0</v>
          </cell>
        </row>
        <row r="20">
          <cell r="T20">
            <v>0</v>
          </cell>
        </row>
        <row r="21">
          <cell r="T21">
            <v>0</v>
          </cell>
        </row>
        <row r="22">
          <cell r="T22">
            <v>0</v>
          </cell>
        </row>
        <row r="23">
          <cell r="T23">
            <v>61839.181250000001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>
            <v>0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1051.86375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T44">
            <v>0</v>
          </cell>
        </row>
        <row r="45">
          <cell r="T45">
            <v>0</v>
          </cell>
        </row>
        <row r="46">
          <cell r="T46">
            <v>0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</sheetData>
      <sheetData sheetId="20">
        <row r="7">
          <cell r="T7">
            <v>0</v>
          </cell>
        </row>
        <row r="8">
          <cell r="T8">
            <v>0</v>
          </cell>
        </row>
        <row r="9">
          <cell r="T9">
            <v>0</v>
          </cell>
        </row>
        <row r="10">
          <cell r="T10">
            <v>0</v>
          </cell>
        </row>
        <row r="11">
          <cell r="T11">
            <v>0</v>
          </cell>
        </row>
        <row r="12">
          <cell r="T12">
            <v>0</v>
          </cell>
        </row>
        <row r="13">
          <cell r="T13">
            <v>0</v>
          </cell>
        </row>
        <row r="14">
          <cell r="T14">
            <v>0</v>
          </cell>
        </row>
        <row r="15">
          <cell r="T15">
            <v>0</v>
          </cell>
        </row>
        <row r="16">
          <cell r="T16">
            <v>0</v>
          </cell>
        </row>
        <row r="17">
          <cell r="T17">
            <v>0</v>
          </cell>
        </row>
        <row r="18">
          <cell r="T18">
            <v>0</v>
          </cell>
        </row>
        <row r="19">
          <cell r="T19">
            <v>0</v>
          </cell>
        </row>
        <row r="20">
          <cell r="T20">
            <v>0</v>
          </cell>
        </row>
        <row r="21">
          <cell r="T21">
            <v>0</v>
          </cell>
        </row>
        <row r="22">
          <cell r="T22">
            <v>0</v>
          </cell>
        </row>
        <row r="23">
          <cell r="T23">
            <v>0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>
            <v>39650.625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2261.4156250000001</v>
          </cell>
        </row>
        <row r="43">
          <cell r="T43">
            <v>0</v>
          </cell>
        </row>
        <row r="44">
          <cell r="T44">
            <v>0</v>
          </cell>
        </row>
        <row r="45">
          <cell r="T45">
            <v>0</v>
          </cell>
        </row>
        <row r="46">
          <cell r="T46">
            <v>0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1137.1499999999999</v>
          </cell>
        </row>
        <row r="51">
          <cell r="T51">
            <v>1876.2974999999999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</sheetData>
      <sheetData sheetId="21">
        <row r="7">
          <cell r="AF7">
            <v>0</v>
          </cell>
        </row>
        <row r="8">
          <cell r="AF8">
            <v>0</v>
          </cell>
        </row>
        <row r="9">
          <cell r="AF9">
            <v>0</v>
          </cell>
        </row>
        <row r="10">
          <cell r="AF10">
            <v>0</v>
          </cell>
        </row>
        <row r="11">
          <cell r="AF11">
            <v>0</v>
          </cell>
        </row>
        <row r="12">
          <cell r="AF12">
            <v>0</v>
          </cell>
        </row>
        <row r="13">
          <cell r="AF13">
            <v>0</v>
          </cell>
        </row>
        <row r="14">
          <cell r="AF14">
            <v>0</v>
          </cell>
        </row>
        <row r="15">
          <cell r="AF15">
            <v>0</v>
          </cell>
        </row>
        <row r="16">
          <cell r="AF16">
            <v>0</v>
          </cell>
        </row>
        <row r="17">
          <cell r="AF17">
            <v>0</v>
          </cell>
        </row>
        <row r="18">
          <cell r="AF18">
            <v>0</v>
          </cell>
        </row>
        <row r="19">
          <cell r="AF19">
            <v>0</v>
          </cell>
        </row>
        <row r="20">
          <cell r="AF20">
            <v>0</v>
          </cell>
        </row>
        <row r="21">
          <cell r="AF21">
            <v>0</v>
          </cell>
        </row>
        <row r="22">
          <cell r="AF22">
            <v>0</v>
          </cell>
        </row>
        <row r="23">
          <cell r="AF23">
            <v>0</v>
          </cell>
        </row>
        <row r="24">
          <cell r="AF24">
            <v>265.24431818181819</v>
          </cell>
        </row>
        <row r="25">
          <cell r="AF25">
            <v>0</v>
          </cell>
        </row>
        <row r="26">
          <cell r="AF26">
            <v>0</v>
          </cell>
        </row>
        <row r="27">
          <cell r="AF27">
            <v>0</v>
          </cell>
        </row>
        <row r="28">
          <cell r="AF28">
            <v>0</v>
          </cell>
        </row>
        <row r="29">
          <cell r="AF29">
            <v>0</v>
          </cell>
        </row>
        <row r="30">
          <cell r="AF30">
            <v>0</v>
          </cell>
        </row>
        <row r="31">
          <cell r="AF31">
            <v>0</v>
          </cell>
        </row>
        <row r="32">
          <cell r="AF32">
            <v>0</v>
          </cell>
        </row>
        <row r="33">
          <cell r="AF33">
            <v>0</v>
          </cell>
        </row>
        <row r="34">
          <cell r="AF34">
            <v>0</v>
          </cell>
        </row>
        <row r="35">
          <cell r="AF35">
            <v>0</v>
          </cell>
        </row>
        <row r="36">
          <cell r="AF36">
            <v>0</v>
          </cell>
        </row>
        <row r="37">
          <cell r="AF37">
            <v>0</v>
          </cell>
        </row>
        <row r="38">
          <cell r="AF38">
            <v>0</v>
          </cell>
        </row>
        <row r="39">
          <cell r="AF39">
            <v>69174.240068181811</v>
          </cell>
        </row>
        <row r="40">
          <cell r="AF40">
            <v>0</v>
          </cell>
        </row>
        <row r="41">
          <cell r="AF41">
            <v>0</v>
          </cell>
        </row>
        <row r="42">
          <cell r="AF42">
            <v>0</v>
          </cell>
        </row>
        <row r="43">
          <cell r="AF43">
            <v>0</v>
          </cell>
        </row>
        <row r="44">
          <cell r="AF44">
            <v>0</v>
          </cell>
        </row>
        <row r="45">
          <cell r="AF45">
            <v>0</v>
          </cell>
        </row>
        <row r="46">
          <cell r="AF46">
            <v>0</v>
          </cell>
        </row>
        <row r="47">
          <cell r="AF47">
            <v>0</v>
          </cell>
        </row>
        <row r="48">
          <cell r="AF48">
            <v>-77.995431818181814</v>
          </cell>
        </row>
        <row r="49">
          <cell r="AF49">
            <v>0</v>
          </cell>
        </row>
        <row r="50">
          <cell r="AF50">
            <v>0</v>
          </cell>
        </row>
        <row r="51">
          <cell r="AF51">
            <v>0</v>
          </cell>
        </row>
        <row r="52">
          <cell r="AF52">
            <v>0</v>
          </cell>
        </row>
        <row r="53">
          <cell r="AF53">
            <v>0</v>
          </cell>
        </row>
        <row r="54">
          <cell r="AF54">
            <v>0</v>
          </cell>
        </row>
        <row r="55">
          <cell r="AF55">
            <v>0</v>
          </cell>
        </row>
        <row r="56">
          <cell r="AF56">
            <v>0</v>
          </cell>
        </row>
        <row r="57">
          <cell r="AF57">
            <v>0</v>
          </cell>
        </row>
        <row r="58">
          <cell r="AF58">
            <v>0</v>
          </cell>
        </row>
        <row r="59">
          <cell r="AF59">
            <v>0</v>
          </cell>
        </row>
        <row r="60">
          <cell r="AF60">
            <v>0</v>
          </cell>
        </row>
        <row r="61">
          <cell r="AF61">
            <v>0</v>
          </cell>
        </row>
        <row r="62">
          <cell r="AF62">
            <v>0</v>
          </cell>
        </row>
        <row r="63">
          <cell r="AF63">
            <v>0</v>
          </cell>
        </row>
        <row r="64">
          <cell r="AF64">
            <v>0</v>
          </cell>
        </row>
        <row r="65">
          <cell r="AF65">
            <v>0</v>
          </cell>
        </row>
        <row r="66">
          <cell r="AF66">
            <v>0</v>
          </cell>
        </row>
        <row r="67">
          <cell r="AF67">
            <v>0</v>
          </cell>
        </row>
        <row r="68">
          <cell r="AF68">
            <v>0</v>
          </cell>
        </row>
        <row r="69">
          <cell r="AF69">
            <v>0</v>
          </cell>
        </row>
        <row r="70">
          <cell r="AF70">
            <v>0</v>
          </cell>
        </row>
        <row r="71">
          <cell r="AF71">
            <v>0</v>
          </cell>
        </row>
        <row r="72">
          <cell r="AF72">
            <v>0</v>
          </cell>
        </row>
        <row r="73">
          <cell r="AF73">
            <v>0</v>
          </cell>
        </row>
        <row r="74">
          <cell r="AF74">
            <v>0</v>
          </cell>
        </row>
        <row r="75">
          <cell r="AF75">
            <v>0</v>
          </cell>
        </row>
      </sheetData>
      <sheetData sheetId="22">
        <row r="7">
          <cell r="AF7">
            <v>0</v>
          </cell>
        </row>
        <row r="8">
          <cell r="AF8">
            <v>0</v>
          </cell>
        </row>
        <row r="9">
          <cell r="AF9">
            <v>0</v>
          </cell>
        </row>
        <row r="10">
          <cell r="AF10">
            <v>0</v>
          </cell>
        </row>
        <row r="11">
          <cell r="AF11">
            <v>0</v>
          </cell>
        </row>
        <row r="12">
          <cell r="AF12">
            <v>0</v>
          </cell>
        </row>
        <row r="13">
          <cell r="AF13">
            <v>0</v>
          </cell>
        </row>
        <row r="14">
          <cell r="AF14">
            <v>0</v>
          </cell>
        </row>
        <row r="15">
          <cell r="AF15">
            <v>0</v>
          </cell>
        </row>
        <row r="16">
          <cell r="AF16">
            <v>0</v>
          </cell>
        </row>
        <row r="17">
          <cell r="AF17">
            <v>0</v>
          </cell>
        </row>
        <row r="18">
          <cell r="AF18">
            <v>0</v>
          </cell>
        </row>
        <row r="19">
          <cell r="AF19">
            <v>0</v>
          </cell>
        </row>
        <row r="20">
          <cell r="AF20">
            <v>0</v>
          </cell>
        </row>
        <row r="21">
          <cell r="AF21">
            <v>0</v>
          </cell>
        </row>
        <row r="22">
          <cell r="AF22">
            <v>0</v>
          </cell>
        </row>
        <row r="23">
          <cell r="AF23">
            <v>0</v>
          </cell>
        </row>
        <row r="24">
          <cell r="AF24">
            <v>0</v>
          </cell>
        </row>
        <row r="25">
          <cell r="AF25">
            <v>0</v>
          </cell>
        </row>
        <row r="26">
          <cell r="AF26">
            <v>0</v>
          </cell>
        </row>
        <row r="27">
          <cell r="AF27">
            <v>0</v>
          </cell>
        </row>
        <row r="28">
          <cell r="AF28">
            <v>0</v>
          </cell>
        </row>
        <row r="29">
          <cell r="AF29">
            <v>0</v>
          </cell>
        </row>
        <row r="30">
          <cell r="AF30">
            <v>0</v>
          </cell>
        </row>
        <row r="31">
          <cell r="AF31">
            <v>0</v>
          </cell>
        </row>
        <row r="32">
          <cell r="AF32">
            <v>0</v>
          </cell>
        </row>
        <row r="33">
          <cell r="AF33">
            <v>0</v>
          </cell>
        </row>
        <row r="34">
          <cell r="AF34">
            <v>0</v>
          </cell>
        </row>
        <row r="35">
          <cell r="AF35">
            <v>0</v>
          </cell>
        </row>
        <row r="36">
          <cell r="AF36">
            <v>0</v>
          </cell>
        </row>
        <row r="37">
          <cell r="AF37">
            <v>0</v>
          </cell>
        </row>
        <row r="38">
          <cell r="AF38">
            <v>0</v>
          </cell>
        </row>
        <row r="39">
          <cell r="AF39">
            <v>0</v>
          </cell>
        </row>
        <row r="40">
          <cell r="AF40">
            <v>0</v>
          </cell>
        </row>
        <row r="41">
          <cell r="AF41">
            <v>0</v>
          </cell>
        </row>
        <row r="42">
          <cell r="AF42">
            <v>0</v>
          </cell>
        </row>
        <row r="43">
          <cell r="AF43">
            <v>0</v>
          </cell>
        </row>
        <row r="44">
          <cell r="AF44">
            <v>0</v>
          </cell>
        </row>
        <row r="45">
          <cell r="AF45">
            <v>0</v>
          </cell>
        </row>
        <row r="46">
          <cell r="AF46">
            <v>0</v>
          </cell>
        </row>
        <row r="47">
          <cell r="AF47">
            <v>0</v>
          </cell>
        </row>
        <row r="48">
          <cell r="AF48">
            <v>0</v>
          </cell>
        </row>
        <row r="49">
          <cell r="AF49">
            <v>0</v>
          </cell>
        </row>
        <row r="50">
          <cell r="AF50">
            <v>0</v>
          </cell>
        </row>
        <row r="51">
          <cell r="AF51">
            <v>0</v>
          </cell>
        </row>
        <row r="52">
          <cell r="AF52">
            <v>0</v>
          </cell>
        </row>
        <row r="53">
          <cell r="AF53">
            <v>0</v>
          </cell>
        </row>
        <row r="54">
          <cell r="AF54">
            <v>0</v>
          </cell>
        </row>
        <row r="55">
          <cell r="AF55">
            <v>0</v>
          </cell>
        </row>
        <row r="56">
          <cell r="AF56">
            <v>0</v>
          </cell>
        </row>
        <row r="57">
          <cell r="AF57">
            <v>0</v>
          </cell>
        </row>
        <row r="58">
          <cell r="AF58">
            <v>0</v>
          </cell>
        </row>
        <row r="59">
          <cell r="AF59">
            <v>0</v>
          </cell>
        </row>
        <row r="60">
          <cell r="AF60">
            <v>0</v>
          </cell>
        </row>
        <row r="61">
          <cell r="AF61">
            <v>0</v>
          </cell>
        </row>
        <row r="62">
          <cell r="AF62">
            <v>0</v>
          </cell>
        </row>
        <row r="63">
          <cell r="AF63">
            <v>0</v>
          </cell>
        </row>
        <row r="64">
          <cell r="AF64">
            <v>0</v>
          </cell>
        </row>
        <row r="65">
          <cell r="AF65">
            <v>974.48193181818169</v>
          </cell>
        </row>
        <row r="66">
          <cell r="AF66">
            <v>0</v>
          </cell>
        </row>
        <row r="67">
          <cell r="AF67">
            <v>0</v>
          </cell>
        </row>
        <row r="68">
          <cell r="AF68">
            <v>0</v>
          </cell>
        </row>
        <row r="69">
          <cell r="AF69">
            <v>0</v>
          </cell>
        </row>
        <row r="70">
          <cell r="AF70">
            <v>0</v>
          </cell>
        </row>
        <row r="71">
          <cell r="AF71">
            <v>0</v>
          </cell>
        </row>
        <row r="72">
          <cell r="AF72">
            <v>44196.270284090904</v>
          </cell>
        </row>
        <row r="73">
          <cell r="AF73">
            <v>0</v>
          </cell>
        </row>
        <row r="74">
          <cell r="AF74">
            <v>0</v>
          </cell>
        </row>
        <row r="75">
          <cell r="AF75">
            <v>0</v>
          </cell>
        </row>
      </sheetData>
      <sheetData sheetId="23">
        <row r="7">
          <cell r="T7">
            <v>0</v>
          </cell>
        </row>
        <row r="8">
          <cell r="T8">
            <v>0</v>
          </cell>
        </row>
        <row r="9">
          <cell r="T9">
            <v>0</v>
          </cell>
        </row>
        <row r="10">
          <cell r="T10">
            <v>0</v>
          </cell>
        </row>
        <row r="11">
          <cell r="T11">
            <v>0</v>
          </cell>
        </row>
        <row r="12">
          <cell r="T12">
            <v>0</v>
          </cell>
        </row>
        <row r="13">
          <cell r="T13">
            <v>0</v>
          </cell>
        </row>
        <row r="14">
          <cell r="T14">
            <v>0</v>
          </cell>
        </row>
        <row r="15">
          <cell r="T15">
            <v>0</v>
          </cell>
        </row>
        <row r="16">
          <cell r="T16">
            <v>0</v>
          </cell>
        </row>
        <row r="17">
          <cell r="T17">
            <v>0</v>
          </cell>
        </row>
        <row r="18">
          <cell r="T18">
            <v>0</v>
          </cell>
        </row>
        <row r="19">
          <cell r="T19">
            <v>0</v>
          </cell>
        </row>
        <row r="20">
          <cell r="T20">
            <v>0</v>
          </cell>
        </row>
        <row r="21">
          <cell r="T21">
            <v>0</v>
          </cell>
        </row>
        <row r="22">
          <cell r="T22">
            <v>0</v>
          </cell>
        </row>
        <row r="23">
          <cell r="T23">
            <v>341802.02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>
            <v>0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T44">
            <v>0</v>
          </cell>
        </row>
        <row r="45">
          <cell r="T45">
            <v>0</v>
          </cell>
        </row>
        <row r="46">
          <cell r="T46">
            <v>0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1336.6499999999999</v>
          </cell>
        </row>
        <row r="75">
          <cell r="T75">
            <v>0</v>
          </cell>
        </row>
      </sheetData>
      <sheetData sheetId="24">
        <row r="7">
          <cell r="T7">
            <v>0</v>
          </cell>
        </row>
        <row r="8">
          <cell r="T8">
            <v>0</v>
          </cell>
        </row>
        <row r="9">
          <cell r="T9">
            <v>0</v>
          </cell>
        </row>
        <row r="10">
          <cell r="T10">
            <v>0</v>
          </cell>
        </row>
        <row r="11">
          <cell r="T11">
            <v>0</v>
          </cell>
        </row>
        <row r="12">
          <cell r="T12">
            <v>0</v>
          </cell>
        </row>
        <row r="13">
          <cell r="T13">
            <v>0</v>
          </cell>
        </row>
        <row r="14">
          <cell r="T14">
            <v>0</v>
          </cell>
        </row>
        <row r="15">
          <cell r="T15">
            <v>0</v>
          </cell>
        </row>
        <row r="16">
          <cell r="T16">
            <v>0</v>
          </cell>
        </row>
        <row r="17">
          <cell r="T17">
            <v>0</v>
          </cell>
        </row>
        <row r="18">
          <cell r="T18">
            <v>0</v>
          </cell>
        </row>
        <row r="19">
          <cell r="T19">
            <v>9025.296875</v>
          </cell>
        </row>
        <row r="20">
          <cell r="T20">
            <v>0</v>
          </cell>
        </row>
        <row r="21">
          <cell r="T21">
            <v>60668.033124999994</v>
          </cell>
        </row>
        <row r="22">
          <cell r="T22">
            <v>0</v>
          </cell>
        </row>
        <row r="23">
          <cell r="T23">
            <v>0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>
            <v>0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T44">
            <v>0</v>
          </cell>
        </row>
        <row r="45">
          <cell r="T45">
            <v>0</v>
          </cell>
        </row>
        <row r="46">
          <cell r="T46">
            <v>0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</sheetData>
      <sheetData sheetId="25">
        <row r="4">
          <cell r="AH4">
            <v>4613</v>
          </cell>
        </row>
        <row r="5">
          <cell r="AH5">
            <v>2276</v>
          </cell>
        </row>
        <row r="6">
          <cell r="AH6">
            <v>22887</v>
          </cell>
        </row>
        <row r="7">
          <cell r="AH7">
            <v>-748</v>
          </cell>
        </row>
        <row r="8">
          <cell r="AH8">
            <v>3676</v>
          </cell>
        </row>
        <row r="9">
          <cell r="AH9">
            <v>8591</v>
          </cell>
        </row>
        <row r="10">
          <cell r="AH10">
            <v>4077</v>
          </cell>
        </row>
        <row r="11">
          <cell r="AH11">
            <v>28112</v>
          </cell>
        </row>
        <row r="12">
          <cell r="AH12">
            <v>34689</v>
          </cell>
        </row>
        <row r="13">
          <cell r="AH13">
            <v>20253</v>
          </cell>
        </row>
        <row r="14">
          <cell r="AH14">
            <v>2037</v>
          </cell>
        </row>
        <row r="15">
          <cell r="AH15">
            <v>1124</v>
          </cell>
        </row>
        <row r="16">
          <cell r="AH16">
            <v>646</v>
          </cell>
        </row>
        <row r="17">
          <cell r="AH17">
            <v>1246</v>
          </cell>
        </row>
        <row r="18">
          <cell r="AH18">
            <v>3766</v>
          </cell>
        </row>
        <row r="19">
          <cell r="AH19">
            <v>15232</v>
          </cell>
        </row>
        <row r="20">
          <cell r="AH20">
            <v>73918</v>
          </cell>
        </row>
        <row r="21">
          <cell r="AH21">
            <v>696</v>
          </cell>
        </row>
        <row r="22">
          <cell r="AH22">
            <v>2765</v>
          </cell>
        </row>
        <row r="23">
          <cell r="AH23">
            <v>1581</v>
          </cell>
        </row>
        <row r="24">
          <cell r="AH24">
            <v>1387</v>
          </cell>
        </row>
        <row r="25">
          <cell r="AH25">
            <v>1060</v>
          </cell>
        </row>
        <row r="26">
          <cell r="AH26">
            <v>6144</v>
          </cell>
        </row>
        <row r="27">
          <cell r="AH27">
            <v>8165</v>
          </cell>
        </row>
        <row r="28">
          <cell r="AH28">
            <v>1774</v>
          </cell>
        </row>
        <row r="29">
          <cell r="AH29">
            <v>68244</v>
          </cell>
        </row>
        <row r="30">
          <cell r="AH30">
            <v>3432</v>
          </cell>
        </row>
        <row r="31">
          <cell r="AH31">
            <v>33719</v>
          </cell>
        </row>
        <row r="32">
          <cell r="AH32">
            <v>9329</v>
          </cell>
        </row>
        <row r="33">
          <cell r="AH33">
            <v>1444</v>
          </cell>
        </row>
        <row r="34">
          <cell r="AH34">
            <v>1483</v>
          </cell>
        </row>
        <row r="35">
          <cell r="AH35">
            <v>11938</v>
          </cell>
        </row>
        <row r="36">
          <cell r="AH36">
            <v>-289</v>
          </cell>
        </row>
        <row r="37">
          <cell r="AH37">
            <v>6180</v>
          </cell>
        </row>
        <row r="38">
          <cell r="AH38">
            <v>4845</v>
          </cell>
        </row>
        <row r="39">
          <cell r="AH39">
            <v>37447</v>
          </cell>
        </row>
        <row r="40">
          <cell r="AH40">
            <v>11379</v>
          </cell>
        </row>
        <row r="41">
          <cell r="AH41">
            <v>4923</v>
          </cell>
        </row>
        <row r="42">
          <cell r="AH42">
            <v>3389</v>
          </cell>
        </row>
        <row r="43">
          <cell r="AH43">
            <v>13157</v>
          </cell>
        </row>
        <row r="44">
          <cell r="AH44">
            <v>1496</v>
          </cell>
        </row>
        <row r="45">
          <cell r="AH45">
            <v>3280</v>
          </cell>
        </row>
        <row r="46">
          <cell r="AH46">
            <v>3555</v>
          </cell>
        </row>
        <row r="47">
          <cell r="AH47">
            <v>2855</v>
          </cell>
        </row>
        <row r="48">
          <cell r="AH48">
            <v>10715</v>
          </cell>
        </row>
        <row r="49">
          <cell r="AH49">
            <v>1259</v>
          </cell>
        </row>
        <row r="50">
          <cell r="AH50">
            <v>1255</v>
          </cell>
        </row>
        <row r="51">
          <cell r="AH51">
            <v>14736</v>
          </cell>
        </row>
        <row r="52">
          <cell r="AH52">
            <v>14546</v>
          </cell>
        </row>
        <row r="53">
          <cell r="AH53">
            <v>4005</v>
          </cell>
        </row>
        <row r="54">
          <cell r="AH54">
            <v>2825</v>
          </cell>
        </row>
        <row r="55">
          <cell r="AH55">
            <v>38483</v>
          </cell>
        </row>
        <row r="56">
          <cell r="AH56">
            <v>14976</v>
          </cell>
        </row>
        <row r="57">
          <cell r="AH57">
            <v>0</v>
          </cell>
        </row>
        <row r="58">
          <cell r="AH58">
            <v>7403</v>
          </cell>
        </row>
        <row r="59">
          <cell r="AH59">
            <v>1510</v>
          </cell>
        </row>
        <row r="60">
          <cell r="AH60">
            <v>6192</v>
          </cell>
        </row>
        <row r="61">
          <cell r="AH61">
            <v>8565</v>
          </cell>
        </row>
        <row r="62">
          <cell r="AH62">
            <v>3453</v>
          </cell>
        </row>
        <row r="63">
          <cell r="AH63">
            <v>7558</v>
          </cell>
        </row>
        <row r="64">
          <cell r="AH64">
            <v>3992</v>
          </cell>
        </row>
        <row r="65">
          <cell r="AH65">
            <v>1218</v>
          </cell>
        </row>
        <row r="66">
          <cell r="AH66">
            <v>843</v>
          </cell>
        </row>
        <row r="67">
          <cell r="AH67">
            <v>975</v>
          </cell>
        </row>
        <row r="68">
          <cell r="AH68">
            <v>3135</v>
          </cell>
        </row>
        <row r="69">
          <cell r="AH69">
            <v>1502</v>
          </cell>
        </row>
        <row r="70">
          <cell r="AH70">
            <v>-64</v>
          </cell>
        </row>
        <row r="71">
          <cell r="AH71">
            <v>886</v>
          </cell>
        </row>
        <row r="72">
          <cell r="AH72">
            <v>3262</v>
          </cell>
        </row>
      </sheetData>
      <sheetData sheetId="26">
        <row r="4">
          <cell r="U4">
            <v>2919</v>
          </cell>
        </row>
        <row r="5">
          <cell r="U5">
            <v>393</v>
          </cell>
        </row>
        <row r="6">
          <cell r="U6">
            <v>10970</v>
          </cell>
        </row>
        <row r="7">
          <cell r="U7">
            <v>680</v>
          </cell>
        </row>
        <row r="8">
          <cell r="U8">
            <v>1834</v>
          </cell>
        </row>
        <row r="9">
          <cell r="U9">
            <v>6147</v>
          </cell>
        </row>
        <row r="10">
          <cell r="U10">
            <v>6780</v>
          </cell>
        </row>
        <row r="11">
          <cell r="U11">
            <v>13180</v>
          </cell>
        </row>
        <row r="12">
          <cell r="U12">
            <v>22500</v>
          </cell>
        </row>
        <row r="13">
          <cell r="U13">
            <v>17795</v>
          </cell>
        </row>
        <row r="14">
          <cell r="U14">
            <v>547</v>
          </cell>
        </row>
        <row r="15">
          <cell r="U15">
            <v>1030</v>
          </cell>
        </row>
        <row r="16">
          <cell r="U16">
            <v>567</v>
          </cell>
        </row>
        <row r="17">
          <cell r="U17">
            <v>3280</v>
          </cell>
        </row>
        <row r="18">
          <cell r="U18">
            <v>571</v>
          </cell>
        </row>
        <row r="19">
          <cell r="U19">
            <v>5446</v>
          </cell>
        </row>
        <row r="20">
          <cell r="U20">
            <v>37958</v>
          </cell>
        </row>
        <row r="21">
          <cell r="U21">
            <v>0</v>
          </cell>
        </row>
        <row r="22">
          <cell r="U22">
            <v>1153</v>
          </cell>
        </row>
        <row r="23">
          <cell r="U23">
            <v>724</v>
          </cell>
        </row>
        <row r="24">
          <cell r="U24">
            <v>1694</v>
          </cell>
        </row>
        <row r="25">
          <cell r="U25">
            <v>538</v>
          </cell>
        </row>
        <row r="26">
          <cell r="U26">
            <v>4560</v>
          </cell>
        </row>
        <row r="27">
          <cell r="U27">
            <v>730</v>
          </cell>
        </row>
        <row r="28">
          <cell r="U28">
            <v>362</v>
          </cell>
        </row>
        <row r="29">
          <cell r="U29">
            <v>38858</v>
          </cell>
        </row>
        <row r="30">
          <cell r="U30">
            <v>1703</v>
          </cell>
        </row>
        <row r="31">
          <cell r="U31">
            <v>18446</v>
          </cell>
        </row>
        <row r="32">
          <cell r="U32">
            <v>2851</v>
          </cell>
        </row>
        <row r="33">
          <cell r="U33">
            <v>484</v>
          </cell>
        </row>
        <row r="34">
          <cell r="U34">
            <v>1435</v>
          </cell>
        </row>
        <row r="35">
          <cell r="U35">
            <v>11991</v>
          </cell>
        </row>
        <row r="36">
          <cell r="U36">
            <v>793</v>
          </cell>
        </row>
        <row r="37">
          <cell r="U37">
            <v>1475</v>
          </cell>
        </row>
        <row r="38">
          <cell r="U38">
            <v>3948</v>
          </cell>
        </row>
        <row r="39">
          <cell r="U39">
            <v>17503</v>
          </cell>
        </row>
        <row r="40">
          <cell r="U40">
            <v>4104</v>
          </cell>
        </row>
        <row r="41">
          <cell r="U41">
            <v>4878</v>
          </cell>
        </row>
        <row r="42">
          <cell r="U42">
            <v>1617</v>
          </cell>
        </row>
        <row r="43">
          <cell r="U43">
            <v>6074</v>
          </cell>
        </row>
        <row r="44">
          <cell r="U44">
            <v>680</v>
          </cell>
        </row>
        <row r="45">
          <cell r="U45">
            <v>1072</v>
          </cell>
        </row>
        <row r="46">
          <cell r="U46">
            <v>1610</v>
          </cell>
        </row>
        <row r="47">
          <cell r="U47">
            <v>3070</v>
          </cell>
        </row>
        <row r="48">
          <cell r="U48">
            <v>16042</v>
          </cell>
        </row>
        <row r="49">
          <cell r="U49">
            <v>804</v>
          </cell>
        </row>
        <row r="50">
          <cell r="U50">
            <v>994</v>
          </cell>
        </row>
        <row r="51">
          <cell r="U51">
            <v>8690</v>
          </cell>
        </row>
        <row r="52">
          <cell r="U52">
            <v>5475</v>
          </cell>
        </row>
        <row r="53">
          <cell r="U53">
            <v>2305</v>
          </cell>
        </row>
        <row r="54">
          <cell r="U54">
            <v>315</v>
          </cell>
        </row>
        <row r="55">
          <cell r="U55">
            <v>39136</v>
          </cell>
        </row>
        <row r="56">
          <cell r="U56">
            <v>8719</v>
          </cell>
        </row>
        <row r="57">
          <cell r="U57">
            <v>1380</v>
          </cell>
        </row>
        <row r="58">
          <cell r="U58">
            <v>9211</v>
          </cell>
        </row>
        <row r="59">
          <cell r="U59">
            <v>1040</v>
          </cell>
        </row>
        <row r="60">
          <cell r="U60">
            <v>1395</v>
          </cell>
        </row>
        <row r="61">
          <cell r="U61">
            <v>4409</v>
          </cell>
        </row>
        <row r="62">
          <cell r="U62">
            <v>1335</v>
          </cell>
        </row>
        <row r="63">
          <cell r="U63">
            <v>7378</v>
          </cell>
        </row>
        <row r="64">
          <cell r="U64">
            <v>4423</v>
          </cell>
        </row>
        <row r="65">
          <cell r="U65">
            <v>145</v>
          </cell>
        </row>
        <row r="66">
          <cell r="U66">
            <v>527</v>
          </cell>
        </row>
        <row r="67">
          <cell r="U67">
            <v>868</v>
          </cell>
        </row>
        <row r="68">
          <cell r="U68">
            <v>1497</v>
          </cell>
        </row>
        <row r="69">
          <cell r="U69">
            <v>1025</v>
          </cell>
        </row>
        <row r="70">
          <cell r="U70">
            <v>1172</v>
          </cell>
        </row>
        <row r="71">
          <cell r="U71">
            <v>2205</v>
          </cell>
        </row>
        <row r="72">
          <cell r="U72">
            <v>488</v>
          </cell>
        </row>
      </sheetData>
      <sheetData sheetId="27"/>
      <sheetData sheetId="28">
        <row r="7">
          <cell r="S7">
            <v>397</v>
          </cell>
        </row>
        <row r="8">
          <cell r="S8">
            <v>0</v>
          </cell>
        </row>
        <row r="9">
          <cell r="S9">
            <v>380</v>
          </cell>
        </row>
        <row r="10">
          <cell r="S10">
            <v>34</v>
          </cell>
        </row>
        <row r="11">
          <cell r="S11">
            <v>323</v>
          </cell>
        </row>
        <row r="12">
          <cell r="S12">
            <v>569</v>
          </cell>
        </row>
        <row r="13">
          <cell r="S13">
            <v>141</v>
          </cell>
        </row>
        <row r="14">
          <cell r="S14">
            <v>2276</v>
          </cell>
        </row>
        <row r="15">
          <cell r="S15">
            <v>10261</v>
          </cell>
        </row>
        <row r="16">
          <cell r="S16">
            <v>4390</v>
          </cell>
        </row>
        <row r="17">
          <cell r="S17">
            <v>0</v>
          </cell>
        </row>
        <row r="18">
          <cell r="S18">
            <v>0</v>
          </cell>
        </row>
        <row r="19">
          <cell r="S19">
            <v>0</v>
          </cell>
        </row>
        <row r="20">
          <cell r="S20">
            <v>594</v>
          </cell>
        </row>
        <row r="21">
          <cell r="S21">
            <v>387</v>
          </cell>
        </row>
        <row r="22">
          <cell r="S22">
            <v>657</v>
          </cell>
        </row>
        <row r="23">
          <cell r="S23">
            <v>13541</v>
          </cell>
        </row>
        <row r="24">
          <cell r="S24">
            <v>9</v>
          </cell>
        </row>
        <row r="25">
          <cell r="S25">
            <v>171</v>
          </cell>
        </row>
        <row r="26">
          <cell r="S26">
            <v>1864</v>
          </cell>
        </row>
        <row r="27">
          <cell r="S27">
            <v>650</v>
          </cell>
        </row>
        <row r="28">
          <cell r="S28">
            <v>194</v>
          </cell>
        </row>
        <row r="29">
          <cell r="S29">
            <v>1603</v>
          </cell>
        </row>
        <row r="30">
          <cell r="S30">
            <v>496</v>
          </cell>
        </row>
        <row r="31">
          <cell r="S31">
            <v>338</v>
          </cell>
        </row>
        <row r="32">
          <cell r="S32">
            <v>10634</v>
          </cell>
        </row>
        <row r="33">
          <cell r="S33">
            <v>975</v>
          </cell>
        </row>
        <row r="34">
          <cell r="S34">
            <v>3483</v>
          </cell>
        </row>
        <row r="35">
          <cell r="S35">
            <v>2914</v>
          </cell>
        </row>
        <row r="36">
          <cell r="S36">
            <v>0</v>
          </cell>
        </row>
        <row r="37">
          <cell r="S37">
            <v>441</v>
          </cell>
        </row>
        <row r="38">
          <cell r="S38">
            <v>366</v>
          </cell>
        </row>
        <row r="39">
          <cell r="S39">
            <v>623</v>
          </cell>
        </row>
        <row r="40">
          <cell r="S40">
            <v>528</v>
          </cell>
        </row>
        <row r="41">
          <cell r="S41">
            <v>1317</v>
          </cell>
        </row>
        <row r="42">
          <cell r="S42">
            <v>11949</v>
          </cell>
        </row>
        <row r="43">
          <cell r="S43">
            <v>1209</v>
          </cell>
        </row>
        <row r="44">
          <cell r="S44">
            <v>287</v>
          </cell>
        </row>
        <row r="45">
          <cell r="S45">
            <v>1045</v>
          </cell>
        </row>
        <row r="46">
          <cell r="S46">
            <v>1966</v>
          </cell>
        </row>
        <row r="47">
          <cell r="S47">
            <v>0</v>
          </cell>
        </row>
        <row r="48">
          <cell r="S48">
            <v>158</v>
          </cell>
        </row>
        <row r="49">
          <cell r="S49">
            <v>899</v>
          </cell>
        </row>
        <row r="50">
          <cell r="S50">
            <v>222</v>
          </cell>
        </row>
        <row r="51">
          <cell r="S51">
            <v>1240</v>
          </cell>
        </row>
        <row r="52">
          <cell r="S52">
            <v>0</v>
          </cell>
        </row>
        <row r="53">
          <cell r="S53">
            <v>0</v>
          </cell>
        </row>
        <row r="54">
          <cell r="S54">
            <v>341</v>
          </cell>
        </row>
        <row r="55">
          <cell r="S55">
            <v>1586</v>
          </cell>
        </row>
        <row r="56">
          <cell r="S56">
            <v>1026</v>
          </cell>
        </row>
        <row r="57">
          <cell r="S57">
            <v>1217</v>
          </cell>
        </row>
        <row r="58">
          <cell r="S58">
            <v>3546</v>
          </cell>
        </row>
        <row r="59">
          <cell r="S59">
            <v>1595</v>
          </cell>
        </row>
        <row r="60">
          <cell r="S60">
            <v>736</v>
          </cell>
        </row>
        <row r="61">
          <cell r="S61">
            <v>3733</v>
          </cell>
        </row>
        <row r="62">
          <cell r="S62">
            <v>0</v>
          </cell>
        </row>
        <row r="63">
          <cell r="S63">
            <v>615</v>
          </cell>
        </row>
        <row r="64">
          <cell r="S64">
            <v>105</v>
          </cell>
        </row>
        <row r="65">
          <cell r="S65">
            <v>417</v>
          </cell>
        </row>
        <row r="66">
          <cell r="S66">
            <v>1063</v>
          </cell>
        </row>
        <row r="67">
          <cell r="S67">
            <v>1215</v>
          </cell>
        </row>
        <row r="68">
          <cell r="S68">
            <v>13</v>
          </cell>
        </row>
        <row r="69">
          <cell r="S69">
            <v>0</v>
          </cell>
        </row>
        <row r="70">
          <cell r="S70">
            <v>127</v>
          </cell>
        </row>
        <row r="71">
          <cell r="S71">
            <v>265</v>
          </cell>
        </row>
        <row r="72">
          <cell r="S72">
            <v>219</v>
          </cell>
        </row>
        <row r="73">
          <cell r="S73">
            <v>0</v>
          </cell>
        </row>
        <row r="74">
          <cell r="S74">
            <v>0</v>
          </cell>
        </row>
        <row r="75">
          <cell r="S75">
            <v>0</v>
          </cell>
        </row>
      </sheetData>
      <sheetData sheetId="29"/>
      <sheetData sheetId="30"/>
      <sheetData sheetId="31">
        <row r="7">
          <cell r="J7">
            <v>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5B1_RSD_Orleans"/>
    </sheetNames>
    <sheetDataSet>
      <sheetData sheetId="0"/>
      <sheetData sheetId="1">
        <row r="68">
          <cell r="AK68">
            <v>11130804.651500002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"/>
  <sheetViews>
    <sheetView tabSelected="1" view="pageBreakPreview" zoomScale="90" zoomScaleNormal="70" zoomScaleSheetLayoutView="90" workbookViewId="0">
      <pane xSplit="2" ySplit="4" topLeftCell="C5" activePane="bottomRight" state="frozen"/>
      <selection activeCell="X8" sqref="X8:X75"/>
      <selection pane="topRight" activeCell="X8" sqref="X8:X75"/>
      <selection pane="bottomLeft" activeCell="X8" sqref="X8:X75"/>
      <selection pane="bottomRight" activeCell="C79" sqref="C79"/>
    </sheetView>
  </sheetViews>
  <sheetFormatPr defaultRowHeight="12.75" x14ac:dyDescent="0.2"/>
  <cols>
    <col min="1" max="1" width="3.42578125" bestFit="1" customWidth="1"/>
    <col min="2" max="2" width="18.7109375" bestFit="1" customWidth="1"/>
    <col min="3" max="3" width="15.42578125" customWidth="1"/>
    <col min="4" max="4" width="12.140625" bestFit="1" customWidth="1"/>
    <col min="5" max="5" width="13" customWidth="1"/>
    <col min="6" max="6" width="11.5703125" bestFit="1" customWidth="1"/>
    <col min="7" max="7" width="11" bestFit="1" customWidth="1"/>
    <col min="8" max="8" width="11.5703125" bestFit="1" customWidth="1"/>
    <col min="9" max="9" width="11.140625" customWidth="1"/>
    <col min="10" max="10" width="11.7109375" customWidth="1"/>
    <col min="11" max="13" width="12.140625" customWidth="1"/>
    <col min="14" max="19" width="13.140625" customWidth="1"/>
    <col min="20" max="20" width="12.85546875" bestFit="1" customWidth="1"/>
    <col min="21" max="21" width="13.140625" customWidth="1"/>
    <col min="22" max="22" width="12" customWidth="1"/>
    <col min="23" max="23" width="13.85546875" customWidth="1"/>
    <col min="24" max="24" width="16" bestFit="1" customWidth="1"/>
    <col min="26" max="26" width="9.140625" style="28"/>
    <col min="35" max="35" width="9.140625" style="27"/>
  </cols>
  <sheetData>
    <row r="1" spans="1:35" ht="12.75" customHeight="1" x14ac:dyDescent="0.2">
      <c r="A1" s="39" t="s">
        <v>0</v>
      </c>
      <c r="B1" s="39" t="s">
        <v>1</v>
      </c>
      <c r="C1" s="42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  <c r="L1" s="30" t="s">
        <v>11</v>
      </c>
      <c r="M1" s="30" t="s">
        <v>12</v>
      </c>
      <c r="N1" s="30" t="s">
        <v>13</v>
      </c>
      <c r="O1" s="30" t="s">
        <v>14</v>
      </c>
      <c r="P1" s="30" t="s">
        <v>15</v>
      </c>
      <c r="Q1" s="30" t="s">
        <v>16</v>
      </c>
      <c r="R1" s="30" t="s">
        <v>17</v>
      </c>
      <c r="S1" s="30" t="s">
        <v>18</v>
      </c>
      <c r="T1" s="30" t="s">
        <v>19</v>
      </c>
      <c r="U1" s="30" t="s">
        <v>20</v>
      </c>
      <c r="V1" s="33" t="s">
        <v>21</v>
      </c>
      <c r="W1" s="30" t="s">
        <v>22</v>
      </c>
      <c r="X1" s="36" t="s">
        <v>23</v>
      </c>
      <c r="Z1"/>
      <c r="AI1"/>
    </row>
    <row r="2" spans="1:35" x14ac:dyDescent="0.2">
      <c r="A2" s="40"/>
      <c r="B2" s="40"/>
      <c r="C2" s="42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4"/>
      <c r="W2" s="31"/>
      <c r="X2" s="37"/>
      <c r="Z2"/>
      <c r="AI2"/>
    </row>
    <row r="3" spans="1:35" ht="24" customHeight="1" x14ac:dyDescent="0.2">
      <c r="A3" s="40"/>
      <c r="B3" s="40"/>
      <c r="C3" s="42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4"/>
      <c r="W3" s="31"/>
      <c r="X3" s="37"/>
      <c r="Z3"/>
      <c r="AI3"/>
    </row>
    <row r="4" spans="1:35" ht="109.5" customHeight="1" x14ac:dyDescent="0.2">
      <c r="A4" s="41"/>
      <c r="B4" s="41"/>
      <c r="C4" s="4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5"/>
      <c r="W4" s="32"/>
      <c r="X4" s="38"/>
      <c r="Z4"/>
      <c r="AI4"/>
    </row>
    <row r="5" spans="1:35" s="4" customFormat="1" x14ac:dyDescent="0.2">
      <c r="A5" s="1"/>
      <c r="B5" s="2"/>
      <c r="C5" s="3">
        <v>1</v>
      </c>
      <c r="D5" s="3">
        <f t="shared" ref="D5:X5" si="0">C5+1</f>
        <v>2</v>
      </c>
      <c r="E5" s="3">
        <f t="shared" si="0"/>
        <v>3</v>
      </c>
      <c r="F5" s="3">
        <f t="shared" si="0"/>
        <v>4</v>
      </c>
      <c r="G5" s="3">
        <f t="shared" si="0"/>
        <v>5</v>
      </c>
      <c r="H5" s="3">
        <f t="shared" si="0"/>
        <v>6</v>
      </c>
      <c r="I5" s="3">
        <f t="shared" si="0"/>
        <v>7</v>
      </c>
      <c r="J5" s="3">
        <f t="shared" si="0"/>
        <v>8</v>
      </c>
      <c r="K5" s="3">
        <f t="shared" si="0"/>
        <v>9</v>
      </c>
      <c r="L5" s="3">
        <f t="shared" si="0"/>
        <v>10</v>
      </c>
      <c r="M5" s="3">
        <f t="shared" si="0"/>
        <v>11</v>
      </c>
      <c r="N5" s="3">
        <f t="shared" si="0"/>
        <v>12</v>
      </c>
      <c r="O5" s="3">
        <f t="shared" si="0"/>
        <v>13</v>
      </c>
      <c r="P5" s="3">
        <f t="shared" si="0"/>
        <v>14</v>
      </c>
      <c r="Q5" s="3">
        <f t="shared" si="0"/>
        <v>15</v>
      </c>
      <c r="R5" s="3">
        <f t="shared" si="0"/>
        <v>16</v>
      </c>
      <c r="S5" s="3">
        <f t="shared" si="0"/>
        <v>17</v>
      </c>
      <c r="T5" s="3">
        <f t="shared" si="0"/>
        <v>18</v>
      </c>
      <c r="U5" s="3">
        <f t="shared" si="0"/>
        <v>19</v>
      </c>
      <c r="V5" s="3">
        <f t="shared" si="0"/>
        <v>20</v>
      </c>
      <c r="W5" s="3">
        <f t="shared" si="0"/>
        <v>21</v>
      </c>
      <c r="X5" s="3">
        <f t="shared" si="0"/>
        <v>22</v>
      </c>
    </row>
    <row r="6" spans="1:35" x14ac:dyDescent="0.2">
      <c r="A6" s="5">
        <v>1</v>
      </c>
      <c r="B6" s="6" t="s">
        <v>24</v>
      </c>
      <c r="C6" s="7">
        <f>'[1]Table 2_State Distrib and Adjs'!V7</f>
        <v>4279450</v>
      </c>
      <c r="D6" s="8"/>
      <c r="E6" s="8"/>
      <c r="F6" s="8">
        <f>-'[1]Table 5C1A-Madison Prep'!AF7</f>
        <v>0</v>
      </c>
      <c r="G6" s="8">
        <f>-'[1]Table 5C1B-DArbonne'!AF7</f>
        <v>0</v>
      </c>
      <c r="H6" s="8">
        <f>-'[1]Table 5C1C-Intl_VIBE'!T7</f>
        <v>0</v>
      </c>
      <c r="I6" s="8">
        <f>-'[1]Table 5C1D-NOMMA'!AF7</f>
        <v>0</v>
      </c>
      <c r="J6" s="8">
        <f>-'[1]Table 5C1E-LFNO'!AH7</f>
        <v>0</v>
      </c>
      <c r="K6" s="8">
        <f>-'[1]Table 5C1F-Lake Charles Charter'!T7</f>
        <v>0</v>
      </c>
      <c r="L6" s="8">
        <f>-'[1]Table 5C1G-JS Clark Academy'!AF7</f>
        <v>0</v>
      </c>
      <c r="M6" s="8">
        <f>-'[1]Table 5C1H-Southwest LA Charter'!T7</f>
        <v>0</v>
      </c>
      <c r="N6" s="8">
        <f>-'[1]Table 5C1I-LA Key Academy'!T7</f>
        <v>0</v>
      </c>
      <c r="O6" s="8">
        <f>-'[1]Table 5C1J-Jefferson Chamber'!T7</f>
        <v>0</v>
      </c>
      <c r="P6" s="8">
        <f>-'[1]Table 5C1K-Tallulah Charter'!AF7</f>
        <v>0</v>
      </c>
      <c r="Q6" s="8">
        <f>-'[1]Table 5C1L-Northshore Charter'!AF7</f>
        <v>0</v>
      </c>
      <c r="R6" s="8">
        <f>-'[1]Table 5C1M-B.R. Charter'!T7</f>
        <v>0</v>
      </c>
      <c r="S6" s="8">
        <f>-'[1]Table 5C1N-Delta Charter'!T7</f>
        <v>0</v>
      </c>
      <c r="T6" s="8">
        <f>-'[1]Table 5C2 - LA Virtual Admy'!AH4</f>
        <v>-4613</v>
      </c>
      <c r="U6" s="8">
        <f>-'[1]Table 5C3 - LA Connections EBR'!U4</f>
        <v>-2919</v>
      </c>
      <c r="V6" s="8">
        <f>-'[1]Table 5E_OJJ'!S7</f>
        <v>-397</v>
      </c>
      <c r="W6" s="8">
        <f t="shared" ref="W6:W69" si="1">SUM(D6:V6)</f>
        <v>-7929</v>
      </c>
      <c r="X6" s="9">
        <f t="shared" ref="X6:X69" si="2">C6+W6</f>
        <v>4271521</v>
      </c>
      <c r="Z6"/>
      <c r="AI6"/>
    </row>
    <row r="7" spans="1:35" x14ac:dyDescent="0.2">
      <c r="A7" s="5">
        <v>2</v>
      </c>
      <c r="B7" s="6" t="s">
        <v>25</v>
      </c>
      <c r="C7" s="7">
        <f>'[1]Table 2_State Distrib and Adjs'!V8</f>
        <v>2386652</v>
      </c>
      <c r="D7" s="8"/>
      <c r="E7" s="8"/>
      <c r="F7" s="8">
        <f>-'[1]Table 5C1A-Madison Prep'!AF8</f>
        <v>0</v>
      </c>
      <c r="G7" s="8">
        <f>-'[1]Table 5C1B-DArbonne'!AF8</f>
        <v>0</v>
      </c>
      <c r="H7" s="8">
        <f>-'[1]Table 5C1C-Intl_VIBE'!T8</f>
        <v>0</v>
      </c>
      <c r="I7" s="8">
        <f>-'[1]Table 5C1D-NOMMA'!AF8</f>
        <v>0</v>
      </c>
      <c r="J7" s="8">
        <f>-'[1]Table 5C1E-LFNO'!AH8</f>
        <v>0</v>
      </c>
      <c r="K7" s="8">
        <f>-'[1]Table 5C1F-Lake Charles Charter'!T8</f>
        <v>0</v>
      </c>
      <c r="L7" s="8">
        <f>-'[1]Table 5C1G-JS Clark Academy'!AF8</f>
        <v>0</v>
      </c>
      <c r="M7" s="8">
        <f>-'[1]Table 5C1H-Southwest LA Charter'!T8</f>
        <v>0</v>
      </c>
      <c r="N7" s="8">
        <f>-'[1]Table 5C1I-LA Key Academy'!T8</f>
        <v>0</v>
      </c>
      <c r="O7" s="8">
        <f>-'[1]Table 5C1J-Jefferson Chamber'!T8</f>
        <v>0</v>
      </c>
      <c r="P7" s="8">
        <f>-'[1]Table 5C1K-Tallulah Charter'!AF8</f>
        <v>0</v>
      </c>
      <c r="Q7" s="8">
        <f>-'[1]Table 5C1L-Northshore Charter'!AF8</f>
        <v>0</v>
      </c>
      <c r="R7" s="8">
        <f>-'[1]Table 5C1M-B.R. Charter'!T8</f>
        <v>0</v>
      </c>
      <c r="S7" s="8">
        <f>-'[1]Table 5C1N-Delta Charter'!T8</f>
        <v>0</v>
      </c>
      <c r="T7" s="8">
        <f>-'[1]Table 5C2 - LA Virtual Admy'!AH5</f>
        <v>-2276</v>
      </c>
      <c r="U7" s="8">
        <f>-'[1]Table 5C3 - LA Connections EBR'!U5</f>
        <v>-393</v>
      </c>
      <c r="V7" s="8">
        <f>-'[1]Table 5E_OJJ'!S8</f>
        <v>0</v>
      </c>
      <c r="W7" s="8">
        <f t="shared" si="1"/>
        <v>-2669</v>
      </c>
      <c r="X7" s="9">
        <f t="shared" si="2"/>
        <v>2383983</v>
      </c>
      <c r="Z7"/>
      <c r="AI7"/>
    </row>
    <row r="8" spans="1:35" x14ac:dyDescent="0.2">
      <c r="A8" s="5">
        <v>3</v>
      </c>
      <c r="B8" s="6" t="s">
        <v>26</v>
      </c>
      <c r="C8" s="7">
        <f>'[1]Table 2_State Distrib and Adjs'!V9</f>
        <v>8216073</v>
      </c>
      <c r="D8" s="8"/>
      <c r="E8" s="8"/>
      <c r="F8" s="8">
        <f>-'[1]Table 5C1A-Madison Prep'!AF9</f>
        <v>0</v>
      </c>
      <c r="G8" s="8">
        <f>-'[1]Table 5C1B-DArbonne'!AF9</f>
        <v>0</v>
      </c>
      <c r="H8" s="8">
        <f>-'[1]Table 5C1C-Intl_VIBE'!T9</f>
        <v>0</v>
      </c>
      <c r="I8" s="8">
        <f>-'[1]Table 5C1D-NOMMA'!AF9</f>
        <v>0</v>
      </c>
      <c r="J8" s="8">
        <f>-'[1]Table 5C1E-LFNO'!AH9</f>
        <v>0</v>
      </c>
      <c r="K8" s="8">
        <f>-'[1]Table 5C1F-Lake Charles Charter'!T9</f>
        <v>0</v>
      </c>
      <c r="L8" s="8">
        <f>-'[1]Table 5C1G-JS Clark Academy'!AF9</f>
        <v>0</v>
      </c>
      <c r="M8" s="8">
        <f>-'[1]Table 5C1H-Southwest LA Charter'!T9</f>
        <v>0</v>
      </c>
      <c r="N8" s="8">
        <f>-'[1]Table 5C1I-LA Key Academy'!T9</f>
        <v>-9931.9412499999999</v>
      </c>
      <c r="O8" s="8">
        <f>-'[1]Table 5C1J-Jefferson Chamber'!T9</f>
        <v>0</v>
      </c>
      <c r="P8" s="8">
        <f>-'[1]Table 5C1K-Tallulah Charter'!AF9</f>
        <v>0</v>
      </c>
      <c r="Q8" s="8">
        <f>-'[1]Table 5C1L-Northshore Charter'!AF9</f>
        <v>0</v>
      </c>
      <c r="R8" s="8">
        <f>-'[1]Table 5C1M-B.R. Charter'!T9</f>
        <v>0</v>
      </c>
      <c r="S8" s="8">
        <f>-'[1]Table 5C1N-Delta Charter'!T9</f>
        <v>0</v>
      </c>
      <c r="T8" s="8">
        <f>-'[1]Table 5C2 - LA Virtual Admy'!AH6</f>
        <v>-22887</v>
      </c>
      <c r="U8" s="8">
        <f>-'[1]Table 5C3 - LA Connections EBR'!U6</f>
        <v>-10970</v>
      </c>
      <c r="V8" s="8">
        <f>-'[1]Table 5E_OJJ'!S9</f>
        <v>-380</v>
      </c>
      <c r="W8" s="8">
        <f t="shared" si="1"/>
        <v>-44168.941250000003</v>
      </c>
      <c r="X8" s="9">
        <f t="shared" si="2"/>
        <v>8171904.0587499999</v>
      </c>
      <c r="Z8"/>
      <c r="AI8"/>
    </row>
    <row r="9" spans="1:35" x14ac:dyDescent="0.2">
      <c r="A9" s="5">
        <v>4</v>
      </c>
      <c r="B9" s="6" t="s">
        <v>27</v>
      </c>
      <c r="C9" s="7">
        <f>'[1]Table 2_State Distrib and Adjs'!V10</f>
        <v>1944086</v>
      </c>
      <c r="D9" s="8"/>
      <c r="E9" s="8"/>
      <c r="F9" s="8">
        <f>-'[1]Table 5C1A-Madison Prep'!AF10</f>
        <v>0</v>
      </c>
      <c r="G9" s="8">
        <f>-'[1]Table 5C1B-DArbonne'!AF10</f>
        <v>0</v>
      </c>
      <c r="H9" s="8">
        <f>-'[1]Table 5C1C-Intl_VIBE'!T10</f>
        <v>0</v>
      </c>
      <c r="I9" s="8">
        <f>-'[1]Table 5C1D-NOMMA'!AF10</f>
        <v>0</v>
      </c>
      <c r="J9" s="8">
        <f>-'[1]Table 5C1E-LFNO'!AH10</f>
        <v>0</v>
      </c>
      <c r="K9" s="8">
        <f>-'[1]Table 5C1F-Lake Charles Charter'!T10</f>
        <v>0</v>
      </c>
      <c r="L9" s="8">
        <f>-'[1]Table 5C1G-JS Clark Academy'!AF10</f>
        <v>0</v>
      </c>
      <c r="M9" s="8">
        <f>-'[1]Table 5C1H-Southwest LA Charter'!T10</f>
        <v>0</v>
      </c>
      <c r="N9" s="8">
        <f>-'[1]Table 5C1I-LA Key Academy'!T10</f>
        <v>0</v>
      </c>
      <c r="O9" s="8">
        <f>-'[1]Table 5C1J-Jefferson Chamber'!T10</f>
        <v>0</v>
      </c>
      <c r="P9" s="8">
        <f>-'[1]Table 5C1K-Tallulah Charter'!AF10</f>
        <v>0</v>
      </c>
      <c r="Q9" s="8">
        <f>-'[1]Table 5C1L-Northshore Charter'!AF10</f>
        <v>0</v>
      </c>
      <c r="R9" s="8">
        <f>-'[1]Table 5C1M-B.R. Charter'!T10</f>
        <v>0</v>
      </c>
      <c r="S9" s="8">
        <f>-'[1]Table 5C1N-Delta Charter'!T10</f>
        <v>0</v>
      </c>
      <c r="T9" s="8">
        <f>-'[1]Table 5C2 - LA Virtual Admy'!AH7</f>
        <v>748</v>
      </c>
      <c r="U9" s="8">
        <f>-'[1]Table 5C3 - LA Connections EBR'!U7</f>
        <v>-680</v>
      </c>
      <c r="V9" s="8">
        <f>-'[1]Table 5E_OJJ'!S10</f>
        <v>-34</v>
      </c>
      <c r="W9" s="8">
        <f t="shared" si="1"/>
        <v>34</v>
      </c>
      <c r="X9" s="9">
        <f t="shared" si="2"/>
        <v>1944120</v>
      </c>
      <c r="Z9"/>
      <c r="AI9"/>
    </row>
    <row r="10" spans="1:35" x14ac:dyDescent="0.2">
      <c r="A10" s="10">
        <v>5</v>
      </c>
      <c r="B10" s="11" t="s">
        <v>28</v>
      </c>
      <c r="C10" s="12">
        <f>'[1]Table 2_State Distrib and Adjs'!V11</f>
        <v>2641906</v>
      </c>
      <c r="D10" s="13"/>
      <c r="E10" s="13"/>
      <c r="F10" s="13">
        <f>-'[1]Table 5C1A-Madison Prep'!AF11</f>
        <v>0</v>
      </c>
      <c r="G10" s="13">
        <f>-'[1]Table 5C1B-DArbonne'!AF11</f>
        <v>0</v>
      </c>
      <c r="H10" s="13">
        <f>-'[1]Table 5C1C-Intl_VIBE'!T11</f>
        <v>0</v>
      </c>
      <c r="I10" s="13">
        <f>-'[1]Table 5C1D-NOMMA'!AF11</f>
        <v>0</v>
      </c>
      <c r="J10" s="13">
        <f>-'[1]Table 5C1E-LFNO'!AH11</f>
        <v>0</v>
      </c>
      <c r="K10" s="13">
        <f>-'[1]Table 5C1F-Lake Charles Charter'!T11</f>
        <v>0</v>
      </c>
      <c r="L10" s="13">
        <f>-'[1]Table 5C1G-JS Clark Academy'!AF11</f>
        <v>0</v>
      </c>
      <c r="M10" s="13">
        <f>-'[1]Table 5C1H-Southwest LA Charter'!T11</f>
        <v>0</v>
      </c>
      <c r="N10" s="13">
        <f>-'[1]Table 5C1I-LA Key Academy'!T11</f>
        <v>0</v>
      </c>
      <c r="O10" s="13">
        <f>-'[1]Table 5C1J-Jefferson Chamber'!T11</f>
        <v>0</v>
      </c>
      <c r="P10" s="13">
        <f>-'[1]Table 5C1K-Tallulah Charter'!AF11</f>
        <v>0</v>
      </c>
      <c r="Q10" s="13">
        <f>-'[1]Table 5C1L-Northshore Charter'!AF11</f>
        <v>0</v>
      </c>
      <c r="R10" s="13">
        <f>-'[1]Table 5C1M-B.R. Charter'!T11</f>
        <v>0</v>
      </c>
      <c r="S10" s="13">
        <f>-'[1]Table 5C1N-Delta Charter'!T11</f>
        <v>0</v>
      </c>
      <c r="T10" s="13">
        <f>-'[1]Table 5C2 - LA Virtual Admy'!AH8</f>
        <v>-3676</v>
      </c>
      <c r="U10" s="13">
        <f>-'[1]Table 5C3 - LA Connections EBR'!U8</f>
        <v>-1834</v>
      </c>
      <c r="V10" s="13">
        <f>-'[1]Table 5E_OJJ'!S11</f>
        <v>-323</v>
      </c>
      <c r="W10" s="13">
        <f t="shared" si="1"/>
        <v>-5833</v>
      </c>
      <c r="X10" s="14">
        <f t="shared" si="2"/>
        <v>2636073</v>
      </c>
      <c r="Z10"/>
      <c r="AI10"/>
    </row>
    <row r="11" spans="1:35" x14ac:dyDescent="0.2">
      <c r="A11" s="5">
        <v>6</v>
      </c>
      <c r="B11" s="6" t="s">
        <v>29</v>
      </c>
      <c r="C11" s="7">
        <f>'[1]Table 2_State Distrib and Adjs'!V12</f>
        <v>2941187</v>
      </c>
      <c r="D11" s="8"/>
      <c r="E11" s="8"/>
      <c r="F11" s="8">
        <f>-'[1]Table 5C1A-Madison Prep'!AF12</f>
        <v>0</v>
      </c>
      <c r="G11" s="8">
        <f>-'[1]Table 5C1B-DArbonne'!AF12</f>
        <v>0</v>
      </c>
      <c r="H11" s="8">
        <f>-'[1]Table 5C1C-Intl_VIBE'!T12</f>
        <v>0</v>
      </c>
      <c r="I11" s="8">
        <f>-'[1]Table 5C1D-NOMMA'!AF12</f>
        <v>0</v>
      </c>
      <c r="J11" s="8">
        <f>-'[1]Table 5C1E-LFNO'!AH12</f>
        <v>0</v>
      </c>
      <c r="K11" s="8">
        <f>-'[1]Table 5C1F-Lake Charles Charter'!T12</f>
        <v>0</v>
      </c>
      <c r="L11" s="8">
        <f>-'[1]Table 5C1G-JS Clark Academy'!AF12</f>
        <v>0</v>
      </c>
      <c r="M11" s="8">
        <f>-'[1]Table 5C1H-Southwest LA Charter'!T12</f>
        <v>0</v>
      </c>
      <c r="N11" s="8">
        <f>-'[1]Table 5C1I-LA Key Academy'!T12</f>
        <v>0</v>
      </c>
      <c r="O11" s="8">
        <f>-'[1]Table 5C1J-Jefferson Chamber'!T12</f>
        <v>0</v>
      </c>
      <c r="P11" s="8">
        <f>-'[1]Table 5C1K-Tallulah Charter'!AF12</f>
        <v>0</v>
      </c>
      <c r="Q11" s="8">
        <f>-'[1]Table 5C1L-Northshore Charter'!AF12</f>
        <v>0</v>
      </c>
      <c r="R11" s="8">
        <f>-'[1]Table 5C1M-B.R. Charter'!T12</f>
        <v>0</v>
      </c>
      <c r="S11" s="8">
        <f>-'[1]Table 5C1N-Delta Charter'!T12</f>
        <v>0</v>
      </c>
      <c r="T11" s="8">
        <f>-'[1]Table 5C2 - LA Virtual Admy'!AH9</f>
        <v>-8591</v>
      </c>
      <c r="U11" s="8">
        <f>-'[1]Table 5C3 - LA Connections EBR'!U9</f>
        <v>-6147</v>
      </c>
      <c r="V11" s="8">
        <f>-'[1]Table 5E_OJJ'!S12</f>
        <v>-569</v>
      </c>
      <c r="W11" s="8">
        <f t="shared" si="1"/>
        <v>-15307</v>
      </c>
      <c r="X11" s="9">
        <f t="shared" si="2"/>
        <v>2925880</v>
      </c>
      <c r="Z11"/>
      <c r="AI11"/>
    </row>
    <row r="12" spans="1:35" x14ac:dyDescent="0.2">
      <c r="A12" s="5">
        <v>7</v>
      </c>
      <c r="B12" s="6" t="s">
        <v>30</v>
      </c>
      <c r="C12" s="7">
        <f>'[1]Table 2_State Distrib and Adjs'!V13</f>
        <v>460585</v>
      </c>
      <c r="D12" s="8"/>
      <c r="E12" s="8"/>
      <c r="F12" s="8">
        <f>-'[1]Table 5C1A-Madison Prep'!AF13</f>
        <v>0</v>
      </c>
      <c r="G12" s="8">
        <f>-'[1]Table 5C1B-DArbonne'!AF13</f>
        <v>0</v>
      </c>
      <c r="H12" s="8">
        <f>-'[1]Table 5C1C-Intl_VIBE'!T13</f>
        <v>0</v>
      </c>
      <c r="I12" s="8">
        <f>-'[1]Table 5C1D-NOMMA'!AF13</f>
        <v>0</v>
      </c>
      <c r="J12" s="8">
        <f>-'[1]Table 5C1E-LFNO'!AH13</f>
        <v>0</v>
      </c>
      <c r="K12" s="8">
        <f>-'[1]Table 5C1F-Lake Charles Charter'!T13</f>
        <v>0</v>
      </c>
      <c r="L12" s="8">
        <f>-'[1]Table 5C1G-JS Clark Academy'!AF13</f>
        <v>0</v>
      </c>
      <c r="M12" s="8">
        <f>-'[1]Table 5C1H-Southwest LA Charter'!T13</f>
        <v>0</v>
      </c>
      <c r="N12" s="8">
        <f>-'[1]Table 5C1I-LA Key Academy'!T13</f>
        <v>0</v>
      </c>
      <c r="O12" s="8">
        <f>-'[1]Table 5C1J-Jefferson Chamber'!T13</f>
        <v>0</v>
      </c>
      <c r="P12" s="8">
        <f>-'[1]Table 5C1K-Tallulah Charter'!AF13</f>
        <v>0</v>
      </c>
      <c r="Q12" s="8">
        <f>-'[1]Table 5C1L-Northshore Charter'!AF13</f>
        <v>0</v>
      </c>
      <c r="R12" s="8">
        <f>-'[1]Table 5C1M-B.R. Charter'!T13</f>
        <v>0</v>
      </c>
      <c r="S12" s="8">
        <f>-'[1]Table 5C1N-Delta Charter'!T13</f>
        <v>0</v>
      </c>
      <c r="T12" s="8">
        <f>-'[1]Table 5C2 - LA Virtual Admy'!AH10</f>
        <v>-4077</v>
      </c>
      <c r="U12" s="8">
        <f>-'[1]Table 5C3 - LA Connections EBR'!U10</f>
        <v>-6780</v>
      </c>
      <c r="V12" s="8">
        <f>-'[1]Table 5E_OJJ'!S13</f>
        <v>-141</v>
      </c>
      <c r="W12" s="8">
        <f t="shared" si="1"/>
        <v>-10998</v>
      </c>
      <c r="X12" s="9">
        <f t="shared" si="2"/>
        <v>449587</v>
      </c>
      <c r="Z12"/>
      <c r="AI12"/>
    </row>
    <row r="13" spans="1:35" x14ac:dyDescent="0.2">
      <c r="A13" s="5">
        <v>8</v>
      </c>
      <c r="B13" s="6" t="s">
        <v>31</v>
      </c>
      <c r="C13" s="7">
        <f>'[1]Table 2_State Distrib and Adjs'!V14</f>
        <v>8822714</v>
      </c>
      <c r="D13" s="8"/>
      <c r="E13" s="8"/>
      <c r="F13" s="8">
        <f>-'[1]Table 5C1A-Madison Prep'!AF14</f>
        <v>0</v>
      </c>
      <c r="G13" s="8">
        <f>-'[1]Table 5C1B-DArbonne'!AF14</f>
        <v>0</v>
      </c>
      <c r="H13" s="8">
        <f>-'[1]Table 5C1C-Intl_VIBE'!T14</f>
        <v>0</v>
      </c>
      <c r="I13" s="8">
        <f>-'[1]Table 5C1D-NOMMA'!AF14</f>
        <v>0</v>
      </c>
      <c r="J13" s="8">
        <f>-'[1]Table 5C1E-LFNO'!AH14</f>
        <v>0</v>
      </c>
      <c r="K13" s="8">
        <f>-'[1]Table 5C1F-Lake Charles Charter'!T14</f>
        <v>0</v>
      </c>
      <c r="L13" s="8">
        <f>-'[1]Table 5C1G-JS Clark Academy'!AF14</f>
        <v>0</v>
      </c>
      <c r="M13" s="8">
        <f>-'[1]Table 5C1H-Southwest LA Charter'!T14</f>
        <v>0</v>
      </c>
      <c r="N13" s="8">
        <f>-'[1]Table 5C1I-LA Key Academy'!T14</f>
        <v>0</v>
      </c>
      <c r="O13" s="8">
        <f>-'[1]Table 5C1J-Jefferson Chamber'!T14</f>
        <v>0</v>
      </c>
      <c r="P13" s="8">
        <f>-'[1]Table 5C1K-Tallulah Charter'!AF14</f>
        <v>0</v>
      </c>
      <c r="Q13" s="8">
        <f>-'[1]Table 5C1L-Northshore Charter'!AF14</f>
        <v>0</v>
      </c>
      <c r="R13" s="8">
        <f>-'[1]Table 5C1M-B.R. Charter'!T14</f>
        <v>0</v>
      </c>
      <c r="S13" s="8">
        <f>-'[1]Table 5C1N-Delta Charter'!T14</f>
        <v>0</v>
      </c>
      <c r="T13" s="8">
        <f>-'[1]Table 5C2 - LA Virtual Admy'!AH11</f>
        <v>-28112</v>
      </c>
      <c r="U13" s="8">
        <f>-'[1]Table 5C3 - LA Connections EBR'!U11</f>
        <v>-13180</v>
      </c>
      <c r="V13" s="8">
        <f>-'[1]Table 5E_OJJ'!S14</f>
        <v>-2276</v>
      </c>
      <c r="W13" s="8">
        <f t="shared" si="1"/>
        <v>-43568</v>
      </c>
      <c r="X13" s="9">
        <f t="shared" si="2"/>
        <v>8779146</v>
      </c>
      <c r="Z13"/>
      <c r="AI13"/>
    </row>
    <row r="14" spans="1:35" x14ac:dyDescent="0.2">
      <c r="A14" s="5">
        <v>9</v>
      </c>
      <c r="B14" s="6" t="s">
        <v>32</v>
      </c>
      <c r="C14" s="7">
        <f>'[1]Table 2_State Distrib and Adjs'!V15</f>
        <v>17140253</v>
      </c>
      <c r="D14" s="8">
        <f>-'[1]Table 5B2_RSD_LA'!AJ30</f>
        <v>-216468.29200000002</v>
      </c>
      <c r="E14" s="8"/>
      <c r="F14" s="8">
        <f>-'[1]Table 5C1A-Madison Prep'!AF15</f>
        <v>0</v>
      </c>
      <c r="G14" s="8">
        <f>-'[1]Table 5C1B-DArbonne'!AF15</f>
        <v>0</v>
      </c>
      <c r="H14" s="8">
        <f>-'[1]Table 5C1C-Intl_VIBE'!T15</f>
        <v>0</v>
      </c>
      <c r="I14" s="8">
        <f>-'[1]Table 5C1D-NOMMA'!AF15</f>
        <v>0</v>
      </c>
      <c r="J14" s="8">
        <f>-'[1]Table 5C1E-LFNO'!AH15</f>
        <v>0</v>
      </c>
      <c r="K14" s="8">
        <f>-'[1]Table 5C1F-Lake Charles Charter'!T15</f>
        <v>0</v>
      </c>
      <c r="L14" s="8">
        <f>-'[1]Table 5C1G-JS Clark Academy'!AF15</f>
        <v>0</v>
      </c>
      <c r="M14" s="8">
        <f>-'[1]Table 5C1H-Southwest LA Charter'!T15</f>
        <v>0</v>
      </c>
      <c r="N14" s="8">
        <f>-'[1]Table 5C1I-LA Key Academy'!T15</f>
        <v>0</v>
      </c>
      <c r="O14" s="8">
        <f>-'[1]Table 5C1J-Jefferson Chamber'!T15</f>
        <v>0</v>
      </c>
      <c r="P14" s="8">
        <f>-'[1]Table 5C1K-Tallulah Charter'!AF15</f>
        <v>0</v>
      </c>
      <c r="Q14" s="8">
        <f>-'[1]Table 5C1L-Northshore Charter'!AF15</f>
        <v>0</v>
      </c>
      <c r="R14" s="8">
        <f>-'[1]Table 5C1M-B.R. Charter'!T15</f>
        <v>0</v>
      </c>
      <c r="S14" s="8">
        <f>-'[1]Table 5C1N-Delta Charter'!T15</f>
        <v>0</v>
      </c>
      <c r="T14" s="8">
        <f>-'[1]Table 5C2 - LA Virtual Admy'!AH12</f>
        <v>-34689</v>
      </c>
      <c r="U14" s="8">
        <f>-'[1]Table 5C3 - LA Connections EBR'!U12</f>
        <v>-22500</v>
      </c>
      <c r="V14" s="8">
        <f>-'[1]Table 5E_OJJ'!S15</f>
        <v>-10261</v>
      </c>
      <c r="W14" s="8">
        <f t="shared" si="1"/>
        <v>-283918.29200000002</v>
      </c>
      <c r="X14" s="9">
        <f t="shared" si="2"/>
        <v>16856334.708000001</v>
      </c>
      <c r="Z14"/>
      <c r="AI14"/>
    </row>
    <row r="15" spans="1:35" x14ac:dyDescent="0.2">
      <c r="A15" s="10">
        <v>10</v>
      </c>
      <c r="B15" s="11" t="s">
        <v>33</v>
      </c>
      <c r="C15" s="12">
        <f>'[1]Table 2_State Distrib and Adjs'!V16</f>
        <v>12411401</v>
      </c>
      <c r="D15" s="13"/>
      <c r="E15" s="13"/>
      <c r="F15" s="13">
        <f>-'[1]Table 5C1A-Madison Prep'!AF16</f>
        <v>0</v>
      </c>
      <c r="G15" s="13">
        <f>-'[1]Table 5C1B-DArbonne'!AF16</f>
        <v>0</v>
      </c>
      <c r="H15" s="13">
        <f>-'[1]Table 5C1C-Intl_VIBE'!T16</f>
        <v>0</v>
      </c>
      <c r="I15" s="13">
        <f>-'[1]Table 5C1D-NOMMA'!AF16</f>
        <v>0</v>
      </c>
      <c r="J15" s="13">
        <f>-'[1]Table 5C1E-LFNO'!AH16</f>
        <v>0</v>
      </c>
      <c r="K15" s="13">
        <f>-'[1]Table 5C1F-Lake Charles Charter'!T16</f>
        <v>-281664.07500000001</v>
      </c>
      <c r="L15" s="13">
        <f>-'[1]Table 5C1G-JS Clark Academy'!AF16</f>
        <v>0</v>
      </c>
      <c r="M15" s="13">
        <f>-'[1]Table 5C1H-Southwest LA Charter'!T16</f>
        <v>-195112.995</v>
      </c>
      <c r="N15" s="13">
        <f>-'[1]Table 5C1I-LA Key Academy'!T16</f>
        <v>0</v>
      </c>
      <c r="O15" s="13">
        <f>-'[1]Table 5C1J-Jefferson Chamber'!T16</f>
        <v>0</v>
      </c>
      <c r="P15" s="13">
        <f>-'[1]Table 5C1K-Tallulah Charter'!AF16</f>
        <v>0</v>
      </c>
      <c r="Q15" s="13">
        <f>-'[1]Table 5C1L-Northshore Charter'!AF16</f>
        <v>0</v>
      </c>
      <c r="R15" s="13">
        <f>-'[1]Table 5C1M-B.R. Charter'!T16</f>
        <v>0</v>
      </c>
      <c r="S15" s="13">
        <f>-'[1]Table 5C1N-Delta Charter'!T16</f>
        <v>0</v>
      </c>
      <c r="T15" s="13">
        <f>-'[1]Table 5C2 - LA Virtual Admy'!AH13</f>
        <v>-20253</v>
      </c>
      <c r="U15" s="13">
        <f>-'[1]Table 5C3 - LA Connections EBR'!U13</f>
        <v>-17795</v>
      </c>
      <c r="V15" s="13">
        <f>-'[1]Table 5E_OJJ'!S16</f>
        <v>-4390</v>
      </c>
      <c r="W15" s="13">
        <f t="shared" si="1"/>
        <v>-519215.07</v>
      </c>
      <c r="X15" s="14">
        <f t="shared" si="2"/>
        <v>11892185.93</v>
      </c>
      <c r="Z15"/>
      <c r="AI15"/>
    </row>
    <row r="16" spans="1:35" x14ac:dyDescent="0.2">
      <c r="A16" s="5">
        <v>11</v>
      </c>
      <c r="B16" s="6" t="s">
        <v>34</v>
      </c>
      <c r="C16" s="7">
        <f>'[1]Table 2_State Distrib and Adjs'!V17</f>
        <v>972021</v>
      </c>
      <c r="D16" s="8"/>
      <c r="E16" s="8"/>
      <c r="F16" s="8">
        <f>-'[1]Table 5C1A-Madison Prep'!AF17</f>
        <v>0</v>
      </c>
      <c r="G16" s="8">
        <f>-'[1]Table 5C1B-DArbonne'!AF17</f>
        <v>0</v>
      </c>
      <c r="H16" s="8">
        <f>-'[1]Table 5C1C-Intl_VIBE'!T17</f>
        <v>0</v>
      </c>
      <c r="I16" s="8">
        <f>-'[1]Table 5C1D-NOMMA'!AF17</f>
        <v>0</v>
      </c>
      <c r="J16" s="8">
        <f>-'[1]Table 5C1E-LFNO'!AH17</f>
        <v>0</v>
      </c>
      <c r="K16" s="8">
        <f>-'[1]Table 5C1F-Lake Charles Charter'!T17</f>
        <v>0</v>
      </c>
      <c r="L16" s="8">
        <f>-'[1]Table 5C1G-JS Clark Academy'!AF17</f>
        <v>0</v>
      </c>
      <c r="M16" s="8">
        <f>-'[1]Table 5C1H-Southwest LA Charter'!T17</f>
        <v>0</v>
      </c>
      <c r="N16" s="8">
        <f>-'[1]Table 5C1I-LA Key Academy'!T17</f>
        <v>0</v>
      </c>
      <c r="O16" s="8">
        <f>-'[1]Table 5C1J-Jefferson Chamber'!T17</f>
        <v>0</v>
      </c>
      <c r="P16" s="8">
        <f>-'[1]Table 5C1K-Tallulah Charter'!AF17</f>
        <v>0</v>
      </c>
      <c r="Q16" s="8">
        <f>-'[1]Table 5C1L-Northshore Charter'!AF17</f>
        <v>0</v>
      </c>
      <c r="R16" s="8">
        <f>-'[1]Table 5C1M-B.R. Charter'!T17</f>
        <v>0</v>
      </c>
      <c r="S16" s="8">
        <f>-'[1]Table 5C1N-Delta Charter'!T17</f>
        <v>0</v>
      </c>
      <c r="T16" s="8">
        <f>-'[1]Table 5C2 - LA Virtual Admy'!AH14</f>
        <v>-2037</v>
      </c>
      <c r="U16" s="8">
        <f>-'[1]Table 5C3 - LA Connections EBR'!U14</f>
        <v>-547</v>
      </c>
      <c r="V16" s="8">
        <f>-'[1]Table 5E_OJJ'!S17</f>
        <v>0</v>
      </c>
      <c r="W16" s="8">
        <f t="shared" si="1"/>
        <v>-2584</v>
      </c>
      <c r="X16" s="9">
        <f t="shared" si="2"/>
        <v>969437</v>
      </c>
      <c r="Z16"/>
      <c r="AI16"/>
    </row>
    <row r="17" spans="1:35" x14ac:dyDescent="0.2">
      <c r="A17" s="5">
        <v>12</v>
      </c>
      <c r="B17" s="6" t="s">
        <v>35</v>
      </c>
      <c r="C17" s="7">
        <f>'[1]Table 2_State Distrib and Adjs'!V18</f>
        <v>282519</v>
      </c>
      <c r="D17" s="8"/>
      <c r="E17" s="8"/>
      <c r="F17" s="8">
        <f>-'[1]Table 5C1A-Madison Prep'!AF18</f>
        <v>0</v>
      </c>
      <c r="G17" s="8">
        <f>-'[1]Table 5C1B-DArbonne'!AF18</f>
        <v>0</v>
      </c>
      <c r="H17" s="8">
        <f>-'[1]Table 5C1C-Intl_VIBE'!T18</f>
        <v>0</v>
      </c>
      <c r="I17" s="8">
        <f>-'[1]Table 5C1D-NOMMA'!AF18</f>
        <v>0</v>
      </c>
      <c r="J17" s="8">
        <f>-'[1]Table 5C1E-LFNO'!AH18</f>
        <v>0</v>
      </c>
      <c r="K17" s="8">
        <f>-'[1]Table 5C1F-Lake Charles Charter'!T18</f>
        <v>0</v>
      </c>
      <c r="L17" s="8">
        <f>-'[1]Table 5C1G-JS Clark Academy'!AF18</f>
        <v>0</v>
      </c>
      <c r="M17" s="8">
        <f>-'[1]Table 5C1H-Southwest LA Charter'!T18</f>
        <v>0</v>
      </c>
      <c r="N17" s="8">
        <f>-'[1]Table 5C1I-LA Key Academy'!T18</f>
        <v>0</v>
      </c>
      <c r="O17" s="8">
        <f>-'[1]Table 5C1J-Jefferson Chamber'!T18</f>
        <v>0</v>
      </c>
      <c r="P17" s="8">
        <f>-'[1]Table 5C1K-Tallulah Charter'!AF18</f>
        <v>0</v>
      </c>
      <c r="Q17" s="8">
        <f>-'[1]Table 5C1L-Northshore Charter'!AF18</f>
        <v>0</v>
      </c>
      <c r="R17" s="8">
        <f>-'[1]Table 5C1M-B.R. Charter'!T18</f>
        <v>0</v>
      </c>
      <c r="S17" s="8">
        <f>-'[1]Table 5C1N-Delta Charter'!T18</f>
        <v>0</v>
      </c>
      <c r="T17" s="8">
        <f>-'[1]Table 5C2 - LA Virtual Admy'!AH15</f>
        <v>-1124</v>
      </c>
      <c r="U17" s="8">
        <f>-'[1]Table 5C3 - LA Connections EBR'!U15</f>
        <v>-1030</v>
      </c>
      <c r="V17" s="8">
        <f>-'[1]Table 5E_OJJ'!S18</f>
        <v>0</v>
      </c>
      <c r="W17" s="8">
        <f t="shared" si="1"/>
        <v>-2154</v>
      </c>
      <c r="X17" s="9">
        <f t="shared" si="2"/>
        <v>280365</v>
      </c>
      <c r="Z17"/>
      <c r="AI17"/>
    </row>
    <row r="18" spans="1:35" x14ac:dyDescent="0.2">
      <c r="A18" s="5">
        <v>13</v>
      </c>
      <c r="B18" s="6" t="s">
        <v>36</v>
      </c>
      <c r="C18" s="7">
        <f>'[1]Table 2_State Distrib and Adjs'!V19</f>
        <v>877302</v>
      </c>
      <c r="D18" s="8"/>
      <c r="E18" s="8"/>
      <c r="F18" s="8">
        <f>-'[1]Table 5C1A-Madison Prep'!AF19</f>
        <v>0</v>
      </c>
      <c r="G18" s="8">
        <f>-'[1]Table 5C1B-DArbonne'!AF19</f>
        <v>0</v>
      </c>
      <c r="H18" s="8">
        <f>-'[1]Table 5C1C-Intl_VIBE'!T19</f>
        <v>0</v>
      </c>
      <c r="I18" s="8">
        <f>-'[1]Table 5C1D-NOMMA'!AF19</f>
        <v>0</v>
      </c>
      <c r="J18" s="8">
        <f>-'[1]Table 5C1E-LFNO'!AH19</f>
        <v>0</v>
      </c>
      <c r="K18" s="8">
        <f>-'[1]Table 5C1F-Lake Charles Charter'!T19</f>
        <v>0</v>
      </c>
      <c r="L18" s="8">
        <f>-'[1]Table 5C1G-JS Clark Academy'!AF19</f>
        <v>0</v>
      </c>
      <c r="M18" s="8">
        <f>-'[1]Table 5C1H-Southwest LA Charter'!T19</f>
        <v>0</v>
      </c>
      <c r="N18" s="8">
        <f>-'[1]Table 5C1I-LA Key Academy'!T19</f>
        <v>0</v>
      </c>
      <c r="O18" s="8">
        <f>-'[1]Table 5C1J-Jefferson Chamber'!T19</f>
        <v>0</v>
      </c>
      <c r="P18" s="8">
        <f>-'[1]Table 5C1K-Tallulah Charter'!AF19</f>
        <v>0</v>
      </c>
      <c r="Q18" s="8">
        <f>-'[1]Table 5C1L-Northshore Charter'!AF19</f>
        <v>0</v>
      </c>
      <c r="R18" s="8">
        <f>-'[1]Table 5C1M-B.R. Charter'!T19</f>
        <v>0</v>
      </c>
      <c r="S18" s="8">
        <f>-'[1]Table 5C1N-Delta Charter'!T19</f>
        <v>-9025.296875</v>
      </c>
      <c r="T18" s="8">
        <f>-'[1]Table 5C2 - LA Virtual Admy'!AH16</f>
        <v>-646</v>
      </c>
      <c r="U18" s="8">
        <f>-'[1]Table 5C3 - LA Connections EBR'!U16</f>
        <v>-567</v>
      </c>
      <c r="V18" s="8">
        <f>-'[1]Table 5E_OJJ'!S19</f>
        <v>0</v>
      </c>
      <c r="W18" s="8">
        <f t="shared" si="1"/>
        <v>-10238.296875</v>
      </c>
      <c r="X18" s="9">
        <f t="shared" si="2"/>
        <v>867063.703125</v>
      </c>
      <c r="Z18"/>
      <c r="AI18"/>
    </row>
    <row r="19" spans="1:35" x14ac:dyDescent="0.2">
      <c r="A19" s="5">
        <v>14</v>
      </c>
      <c r="B19" s="6" t="s">
        <v>37</v>
      </c>
      <c r="C19" s="7">
        <f>'[1]Table 2_State Distrib and Adjs'!V20</f>
        <v>956896</v>
      </c>
      <c r="D19" s="8"/>
      <c r="E19" s="8"/>
      <c r="F19" s="8">
        <f>-'[1]Table 5C1A-Madison Prep'!AF20</f>
        <v>0</v>
      </c>
      <c r="G19" s="8">
        <f>-'[1]Table 5C1B-DArbonne'!AF20</f>
        <v>60.242954545454552</v>
      </c>
      <c r="H19" s="8">
        <f>-'[1]Table 5C1C-Intl_VIBE'!T20</f>
        <v>0</v>
      </c>
      <c r="I19" s="8">
        <f>-'[1]Table 5C1D-NOMMA'!AF20</f>
        <v>0</v>
      </c>
      <c r="J19" s="8">
        <f>-'[1]Table 5C1E-LFNO'!AH20</f>
        <v>0</v>
      </c>
      <c r="K19" s="8">
        <f>-'[1]Table 5C1F-Lake Charles Charter'!T20</f>
        <v>0</v>
      </c>
      <c r="L19" s="8">
        <f>-'[1]Table 5C1G-JS Clark Academy'!AF20</f>
        <v>0</v>
      </c>
      <c r="M19" s="8">
        <f>-'[1]Table 5C1H-Southwest LA Charter'!T20</f>
        <v>0</v>
      </c>
      <c r="N19" s="8">
        <f>-'[1]Table 5C1I-LA Key Academy'!T20</f>
        <v>0</v>
      </c>
      <c r="O19" s="8">
        <f>-'[1]Table 5C1J-Jefferson Chamber'!T20</f>
        <v>0</v>
      </c>
      <c r="P19" s="8">
        <f>-'[1]Table 5C1K-Tallulah Charter'!AF20</f>
        <v>0</v>
      </c>
      <c r="Q19" s="8">
        <f>-'[1]Table 5C1L-Northshore Charter'!AF20</f>
        <v>0</v>
      </c>
      <c r="R19" s="8">
        <f>-'[1]Table 5C1M-B.R. Charter'!T20</f>
        <v>0</v>
      </c>
      <c r="S19" s="8">
        <f>-'[1]Table 5C1N-Delta Charter'!T20</f>
        <v>0</v>
      </c>
      <c r="T19" s="8">
        <f>-'[1]Table 5C2 - LA Virtual Admy'!AH17</f>
        <v>-1246</v>
      </c>
      <c r="U19" s="8">
        <f>-'[1]Table 5C3 - LA Connections EBR'!U17</f>
        <v>-3280</v>
      </c>
      <c r="V19" s="8">
        <f>-'[1]Table 5E_OJJ'!S20</f>
        <v>-594</v>
      </c>
      <c r="W19" s="8">
        <f t="shared" si="1"/>
        <v>-5059.7570454545457</v>
      </c>
      <c r="X19" s="9">
        <f t="shared" si="2"/>
        <v>951836.24295454542</v>
      </c>
      <c r="Z19"/>
      <c r="AI19"/>
    </row>
    <row r="20" spans="1:35" x14ac:dyDescent="0.2">
      <c r="A20" s="10">
        <v>15</v>
      </c>
      <c r="B20" s="11" t="s">
        <v>38</v>
      </c>
      <c r="C20" s="12">
        <f>'[1]Table 2_State Distrib and Adjs'!V21</f>
        <v>1834606</v>
      </c>
      <c r="D20" s="13"/>
      <c r="E20" s="13"/>
      <c r="F20" s="13">
        <f>-'[1]Table 5C1A-Madison Prep'!AF21</f>
        <v>0</v>
      </c>
      <c r="G20" s="13">
        <f>-'[1]Table 5C1B-DArbonne'!AF21</f>
        <v>0</v>
      </c>
      <c r="H20" s="13">
        <f>-'[1]Table 5C1C-Intl_VIBE'!T21</f>
        <v>0</v>
      </c>
      <c r="I20" s="13">
        <f>-'[1]Table 5C1D-NOMMA'!AF21</f>
        <v>0</v>
      </c>
      <c r="J20" s="13">
        <f>-'[1]Table 5C1E-LFNO'!AH21</f>
        <v>0</v>
      </c>
      <c r="K20" s="13">
        <f>-'[1]Table 5C1F-Lake Charles Charter'!T21</f>
        <v>0</v>
      </c>
      <c r="L20" s="13">
        <f>-'[1]Table 5C1G-JS Clark Academy'!AF21</f>
        <v>0</v>
      </c>
      <c r="M20" s="13">
        <f>-'[1]Table 5C1H-Southwest LA Charter'!T21</f>
        <v>0</v>
      </c>
      <c r="N20" s="13">
        <f>-'[1]Table 5C1I-LA Key Academy'!T21</f>
        <v>0</v>
      </c>
      <c r="O20" s="13">
        <f>-'[1]Table 5C1J-Jefferson Chamber'!T21</f>
        <v>0</v>
      </c>
      <c r="P20" s="13">
        <f>-'[1]Table 5C1K-Tallulah Charter'!AF21</f>
        <v>0</v>
      </c>
      <c r="Q20" s="13">
        <f>-'[1]Table 5C1L-Northshore Charter'!AF21</f>
        <v>0</v>
      </c>
      <c r="R20" s="13">
        <f>-'[1]Table 5C1M-B.R. Charter'!T21</f>
        <v>0</v>
      </c>
      <c r="S20" s="13">
        <f>-'[1]Table 5C1N-Delta Charter'!T21</f>
        <v>-60668.033124999994</v>
      </c>
      <c r="T20" s="13">
        <f>-'[1]Table 5C2 - LA Virtual Admy'!AH18</f>
        <v>-3766</v>
      </c>
      <c r="U20" s="13">
        <f>-'[1]Table 5C3 - LA Connections EBR'!U18</f>
        <v>-571</v>
      </c>
      <c r="V20" s="13">
        <f>-'[1]Table 5E_OJJ'!S21</f>
        <v>-387</v>
      </c>
      <c r="W20" s="13">
        <f t="shared" si="1"/>
        <v>-65392.033124999994</v>
      </c>
      <c r="X20" s="14">
        <f t="shared" si="2"/>
        <v>1769213.9668749999</v>
      </c>
      <c r="Z20"/>
      <c r="AI20"/>
    </row>
    <row r="21" spans="1:35" x14ac:dyDescent="0.2">
      <c r="A21" s="5">
        <v>16</v>
      </c>
      <c r="B21" s="6" t="s">
        <v>39</v>
      </c>
      <c r="C21" s="7">
        <f>'[1]Table 2_State Distrib and Adjs'!V22</f>
        <v>912426</v>
      </c>
      <c r="D21" s="8"/>
      <c r="E21" s="8"/>
      <c r="F21" s="8">
        <f>-'[1]Table 5C1A-Madison Prep'!AF22</f>
        <v>0</v>
      </c>
      <c r="G21" s="8">
        <f>-'[1]Table 5C1B-DArbonne'!AF22</f>
        <v>0</v>
      </c>
      <c r="H21" s="8">
        <f>-'[1]Table 5C1C-Intl_VIBE'!T22</f>
        <v>0</v>
      </c>
      <c r="I21" s="8">
        <f>-'[1]Table 5C1D-NOMMA'!AF22</f>
        <v>0</v>
      </c>
      <c r="J21" s="8">
        <f>-'[1]Table 5C1E-LFNO'!AH22</f>
        <v>0</v>
      </c>
      <c r="K21" s="8">
        <f>-'[1]Table 5C1F-Lake Charles Charter'!T22</f>
        <v>0</v>
      </c>
      <c r="L21" s="8">
        <f>-'[1]Table 5C1G-JS Clark Academy'!AF22</f>
        <v>0</v>
      </c>
      <c r="M21" s="8">
        <f>-'[1]Table 5C1H-Southwest LA Charter'!T22</f>
        <v>0</v>
      </c>
      <c r="N21" s="8">
        <f>-'[1]Table 5C1I-LA Key Academy'!T22</f>
        <v>0</v>
      </c>
      <c r="O21" s="8">
        <f>-'[1]Table 5C1J-Jefferson Chamber'!T22</f>
        <v>0</v>
      </c>
      <c r="P21" s="8">
        <f>-'[1]Table 5C1K-Tallulah Charter'!AF22</f>
        <v>0</v>
      </c>
      <c r="Q21" s="8">
        <f>-'[1]Table 5C1L-Northshore Charter'!AF22</f>
        <v>0</v>
      </c>
      <c r="R21" s="8">
        <f>-'[1]Table 5C1M-B.R. Charter'!T22</f>
        <v>0</v>
      </c>
      <c r="S21" s="8">
        <f>-'[1]Table 5C1N-Delta Charter'!T22</f>
        <v>0</v>
      </c>
      <c r="T21" s="8">
        <f>-'[1]Table 5C2 - LA Virtual Admy'!AH19</f>
        <v>-15232</v>
      </c>
      <c r="U21" s="8">
        <f>-'[1]Table 5C3 - LA Connections EBR'!U19</f>
        <v>-5446</v>
      </c>
      <c r="V21" s="8">
        <f>-'[1]Table 5E_OJJ'!S22</f>
        <v>-657</v>
      </c>
      <c r="W21" s="8">
        <f t="shared" si="1"/>
        <v>-21335</v>
      </c>
      <c r="X21" s="9">
        <f t="shared" si="2"/>
        <v>891091</v>
      </c>
      <c r="Z21"/>
      <c r="AI21"/>
    </row>
    <row r="22" spans="1:35" x14ac:dyDescent="0.2">
      <c r="A22" s="5">
        <v>17</v>
      </c>
      <c r="B22" s="6" t="s">
        <v>40</v>
      </c>
      <c r="C22" s="7">
        <f>'[1]Table 2_State Distrib and Adjs'!V23</f>
        <v>13840722</v>
      </c>
      <c r="D22" s="8">
        <f>-'[1]Table 5B2_RSD_LA'!AJ18</f>
        <v>-1084066.1340000001</v>
      </c>
      <c r="E22" s="8"/>
      <c r="F22" s="8">
        <f>-'[1]Table 5C1A-Madison Prep'!AF23</f>
        <v>-146901.27486363635</v>
      </c>
      <c r="G22" s="8">
        <f>-'[1]Table 5C1B-DArbonne'!AF23</f>
        <v>0</v>
      </c>
      <c r="H22" s="8">
        <f>-'[1]Table 5C1C-Intl_VIBE'!T23</f>
        <v>0</v>
      </c>
      <c r="I22" s="8">
        <f>-'[1]Table 5C1D-NOMMA'!AF23</f>
        <v>0</v>
      </c>
      <c r="J22" s="8">
        <f>-'[1]Table 5C1E-LFNO'!AH23</f>
        <v>-613.28113636363628</v>
      </c>
      <c r="K22" s="8">
        <f>-'[1]Table 5C1F-Lake Charles Charter'!T23</f>
        <v>0</v>
      </c>
      <c r="L22" s="8">
        <f>-'[1]Table 5C1G-JS Clark Academy'!AF23</f>
        <v>0</v>
      </c>
      <c r="M22" s="8">
        <f>-'[1]Table 5C1H-Southwest LA Charter'!T23</f>
        <v>0</v>
      </c>
      <c r="N22" s="8">
        <f>-'[1]Table 5C1I-LA Key Academy'!T23</f>
        <v>-61839.181250000001</v>
      </c>
      <c r="O22" s="8">
        <f>-'[1]Table 5C1J-Jefferson Chamber'!T23</f>
        <v>0</v>
      </c>
      <c r="P22" s="8">
        <f>-'[1]Table 5C1K-Tallulah Charter'!AF23</f>
        <v>0</v>
      </c>
      <c r="Q22" s="8">
        <f>-'[1]Table 5C1L-Northshore Charter'!AF23</f>
        <v>0</v>
      </c>
      <c r="R22" s="8">
        <f>-'[1]Table 5C1M-B.R. Charter'!T23</f>
        <v>-341802.02</v>
      </c>
      <c r="S22" s="8">
        <f>-'[1]Table 5C1N-Delta Charter'!T23</f>
        <v>0</v>
      </c>
      <c r="T22" s="8">
        <f>-'[1]Table 5C2 - LA Virtual Admy'!AH20</f>
        <v>-73918</v>
      </c>
      <c r="U22" s="8">
        <f>-'[1]Table 5C3 - LA Connections EBR'!U20</f>
        <v>-37958</v>
      </c>
      <c r="V22" s="8">
        <f>-'[1]Table 5E_OJJ'!S23</f>
        <v>-13541</v>
      </c>
      <c r="W22" s="8">
        <f t="shared" si="1"/>
        <v>-1760638.8912500001</v>
      </c>
      <c r="X22" s="9">
        <f t="shared" si="2"/>
        <v>12080083.108750001</v>
      </c>
      <c r="Z22"/>
      <c r="AI22"/>
    </row>
    <row r="23" spans="1:35" x14ac:dyDescent="0.2">
      <c r="A23" s="5">
        <v>18</v>
      </c>
      <c r="B23" s="6" t="s">
        <v>41</v>
      </c>
      <c r="C23" s="7">
        <f>'[1]Table 2_State Distrib and Adjs'!V24</f>
        <v>635468</v>
      </c>
      <c r="D23" s="8"/>
      <c r="E23" s="8"/>
      <c r="F23" s="8">
        <f>-'[1]Table 5C1A-Madison Prep'!AF24</f>
        <v>0</v>
      </c>
      <c r="G23" s="8">
        <f>-'[1]Table 5C1B-DArbonne'!AF24</f>
        <v>0</v>
      </c>
      <c r="H23" s="8">
        <f>-'[1]Table 5C1C-Intl_VIBE'!T24</f>
        <v>0</v>
      </c>
      <c r="I23" s="8">
        <f>-'[1]Table 5C1D-NOMMA'!AF24</f>
        <v>0</v>
      </c>
      <c r="J23" s="8">
        <f>-'[1]Table 5C1E-LFNO'!AH24</f>
        <v>0</v>
      </c>
      <c r="K23" s="8">
        <f>-'[1]Table 5C1F-Lake Charles Charter'!T24</f>
        <v>0</v>
      </c>
      <c r="L23" s="8">
        <f>-'[1]Table 5C1G-JS Clark Academy'!AF24</f>
        <v>0</v>
      </c>
      <c r="M23" s="8">
        <f>-'[1]Table 5C1H-Southwest LA Charter'!T24</f>
        <v>0</v>
      </c>
      <c r="N23" s="8">
        <f>-'[1]Table 5C1I-LA Key Academy'!T24</f>
        <v>0</v>
      </c>
      <c r="O23" s="8">
        <f>-'[1]Table 5C1J-Jefferson Chamber'!T24</f>
        <v>0</v>
      </c>
      <c r="P23" s="8">
        <f>-'[1]Table 5C1K-Tallulah Charter'!AF24</f>
        <v>-265.24431818181819</v>
      </c>
      <c r="Q23" s="8">
        <f>-'[1]Table 5C1L-Northshore Charter'!AF24</f>
        <v>0</v>
      </c>
      <c r="R23" s="8">
        <f>-'[1]Table 5C1M-B.R. Charter'!T24</f>
        <v>0</v>
      </c>
      <c r="S23" s="8">
        <f>-'[1]Table 5C1N-Delta Charter'!T24</f>
        <v>0</v>
      </c>
      <c r="T23" s="8">
        <f>-'[1]Table 5C2 - LA Virtual Admy'!AH21</f>
        <v>-696</v>
      </c>
      <c r="U23" s="8">
        <f>-'[1]Table 5C3 - LA Connections EBR'!U21</f>
        <v>0</v>
      </c>
      <c r="V23" s="8">
        <f>-'[1]Table 5E_OJJ'!S24</f>
        <v>-9</v>
      </c>
      <c r="W23" s="8">
        <f t="shared" si="1"/>
        <v>-970.24431818181824</v>
      </c>
      <c r="X23" s="9">
        <f t="shared" si="2"/>
        <v>634497.75568181823</v>
      </c>
      <c r="Z23"/>
      <c r="AI23"/>
    </row>
    <row r="24" spans="1:35" x14ac:dyDescent="0.2">
      <c r="A24" s="5">
        <v>19</v>
      </c>
      <c r="B24" s="6" t="s">
        <v>42</v>
      </c>
      <c r="C24" s="7">
        <f>'[1]Table 2_State Distrib and Adjs'!V25</f>
        <v>987703</v>
      </c>
      <c r="D24" s="8"/>
      <c r="E24" s="8"/>
      <c r="F24" s="8">
        <f>-'[1]Table 5C1A-Madison Prep'!AF25</f>
        <v>0</v>
      </c>
      <c r="G24" s="8">
        <f>-'[1]Table 5C1B-DArbonne'!AF25</f>
        <v>0</v>
      </c>
      <c r="H24" s="8">
        <f>-'[1]Table 5C1C-Intl_VIBE'!T25</f>
        <v>0</v>
      </c>
      <c r="I24" s="8">
        <f>-'[1]Table 5C1D-NOMMA'!AF25</f>
        <v>0</v>
      </c>
      <c r="J24" s="8">
        <f>-'[1]Table 5C1E-LFNO'!AH25</f>
        <v>0</v>
      </c>
      <c r="K24" s="8">
        <f>-'[1]Table 5C1F-Lake Charles Charter'!T25</f>
        <v>0</v>
      </c>
      <c r="L24" s="8">
        <f>-'[1]Table 5C1G-JS Clark Academy'!AF25</f>
        <v>0</v>
      </c>
      <c r="M24" s="8">
        <f>-'[1]Table 5C1H-Southwest LA Charter'!T25</f>
        <v>0</v>
      </c>
      <c r="N24" s="8">
        <f>-'[1]Table 5C1I-LA Key Academy'!T25</f>
        <v>0</v>
      </c>
      <c r="O24" s="8">
        <f>-'[1]Table 5C1J-Jefferson Chamber'!T25</f>
        <v>0</v>
      </c>
      <c r="P24" s="8">
        <f>-'[1]Table 5C1K-Tallulah Charter'!AF25</f>
        <v>0</v>
      </c>
      <c r="Q24" s="8">
        <f>-'[1]Table 5C1L-Northshore Charter'!AF25</f>
        <v>0</v>
      </c>
      <c r="R24" s="8">
        <f>-'[1]Table 5C1M-B.R. Charter'!T25</f>
        <v>0</v>
      </c>
      <c r="S24" s="8">
        <f>-'[1]Table 5C1N-Delta Charter'!T25</f>
        <v>0</v>
      </c>
      <c r="T24" s="8">
        <f>-'[1]Table 5C2 - LA Virtual Admy'!AH22</f>
        <v>-2765</v>
      </c>
      <c r="U24" s="8">
        <f>-'[1]Table 5C3 - LA Connections EBR'!U22</f>
        <v>-1153</v>
      </c>
      <c r="V24" s="8">
        <f>-'[1]Table 5E_OJJ'!S25</f>
        <v>-171</v>
      </c>
      <c r="W24" s="8">
        <f t="shared" si="1"/>
        <v>-4089</v>
      </c>
      <c r="X24" s="9">
        <f t="shared" si="2"/>
        <v>983614</v>
      </c>
      <c r="Z24"/>
      <c r="AI24"/>
    </row>
    <row r="25" spans="1:35" x14ac:dyDescent="0.2">
      <c r="A25" s="10">
        <v>20</v>
      </c>
      <c r="B25" s="11" t="s">
        <v>43</v>
      </c>
      <c r="C25" s="12">
        <f>'[1]Table 2_State Distrib and Adjs'!V26</f>
        <v>2944625</v>
      </c>
      <c r="D25" s="13"/>
      <c r="E25" s="13"/>
      <c r="F25" s="13">
        <f>-'[1]Table 5C1A-Madison Prep'!AF26</f>
        <v>0</v>
      </c>
      <c r="G25" s="13">
        <f>-'[1]Table 5C1B-DArbonne'!AF26</f>
        <v>0</v>
      </c>
      <c r="H25" s="13">
        <f>-'[1]Table 5C1C-Intl_VIBE'!T26</f>
        <v>0</v>
      </c>
      <c r="I25" s="13">
        <f>-'[1]Table 5C1D-NOMMA'!AF26</f>
        <v>0</v>
      </c>
      <c r="J25" s="13">
        <f>-'[1]Table 5C1E-LFNO'!AH26</f>
        <v>0</v>
      </c>
      <c r="K25" s="13">
        <f>-'[1]Table 5C1F-Lake Charles Charter'!T26</f>
        <v>0</v>
      </c>
      <c r="L25" s="13">
        <f>-'[1]Table 5C1G-JS Clark Academy'!AF26</f>
        <v>0</v>
      </c>
      <c r="M25" s="13">
        <f>-'[1]Table 5C1H-Southwest LA Charter'!T26</f>
        <v>0</v>
      </c>
      <c r="N25" s="13">
        <f>-'[1]Table 5C1I-LA Key Academy'!T26</f>
        <v>0</v>
      </c>
      <c r="O25" s="13">
        <f>-'[1]Table 5C1J-Jefferson Chamber'!T26</f>
        <v>0</v>
      </c>
      <c r="P25" s="13">
        <f>-'[1]Table 5C1K-Tallulah Charter'!AF26</f>
        <v>0</v>
      </c>
      <c r="Q25" s="13">
        <f>-'[1]Table 5C1L-Northshore Charter'!AF26</f>
        <v>0</v>
      </c>
      <c r="R25" s="13">
        <f>-'[1]Table 5C1M-B.R. Charter'!T26</f>
        <v>0</v>
      </c>
      <c r="S25" s="13">
        <f>-'[1]Table 5C1N-Delta Charter'!T26</f>
        <v>0</v>
      </c>
      <c r="T25" s="13">
        <f>-'[1]Table 5C2 - LA Virtual Admy'!AH23</f>
        <v>-1581</v>
      </c>
      <c r="U25" s="13">
        <f>-'[1]Table 5C3 - LA Connections EBR'!U23</f>
        <v>-724</v>
      </c>
      <c r="V25" s="13">
        <f>-'[1]Table 5E_OJJ'!S26</f>
        <v>-1864</v>
      </c>
      <c r="W25" s="13">
        <f t="shared" si="1"/>
        <v>-4169</v>
      </c>
      <c r="X25" s="14">
        <f t="shared" si="2"/>
        <v>2940456</v>
      </c>
      <c r="Z25"/>
      <c r="AI25"/>
    </row>
    <row r="26" spans="1:35" x14ac:dyDescent="0.2">
      <c r="A26" s="5">
        <v>21</v>
      </c>
      <c r="B26" s="6" t="s">
        <v>44</v>
      </c>
      <c r="C26" s="7">
        <f>'[1]Table 2_State Distrib and Adjs'!V27</f>
        <v>1559439</v>
      </c>
      <c r="D26" s="8"/>
      <c r="E26" s="8"/>
      <c r="F26" s="8">
        <f>-'[1]Table 5C1A-Madison Prep'!AF27</f>
        <v>0</v>
      </c>
      <c r="G26" s="8">
        <f>-'[1]Table 5C1B-DArbonne'!AF27</f>
        <v>0</v>
      </c>
      <c r="H26" s="8">
        <f>-'[1]Table 5C1C-Intl_VIBE'!T27</f>
        <v>0</v>
      </c>
      <c r="I26" s="8">
        <f>-'[1]Table 5C1D-NOMMA'!AF27</f>
        <v>0</v>
      </c>
      <c r="J26" s="8">
        <f>-'[1]Table 5C1E-LFNO'!AH27</f>
        <v>0</v>
      </c>
      <c r="K26" s="8">
        <f>-'[1]Table 5C1F-Lake Charles Charter'!T27</f>
        <v>0</v>
      </c>
      <c r="L26" s="8">
        <f>-'[1]Table 5C1G-JS Clark Academy'!AF27</f>
        <v>0</v>
      </c>
      <c r="M26" s="8">
        <f>-'[1]Table 5C1H-Southwest LA Charter'!T27</f>
        <v>0</v>
      </c>
      <c r="N26" s="8">
        <f>-'[1]Table 5C1I-LA Key Academy'!T27</f>
        <v>0</v>
      </c>
      <c r="O26" s="8">
        <f>-'[1]Table 5C1J-Jefferson Chamber'!T27</f>
        <v>0</v>
      </c>
      <c r="P26" s="8">
        <f>-'[1]Table 5C1K-Tallulah Charter'!AF27</f>
        <v>0</v>
      </c>
      <c r="Q26" s="8">
        <f>-'[1]Table 5C1L-Northshore Charter'!AF27</f>
        <v>0</v>
      </c>
      <c r="R26" s="8">
        <f>-'[1]Table 5C1M-B.R. Charter'!T27</f>
        <v>0</v>
      </c>
      <c r="S26" s="8">
        <f>-'[1]Table 5C1N-Delta Charter'!T27</f>
        <v>0</v>
      </c>
      <c r="T26" s="8">
        <f>-'[1]Table 5C2 - LA Virtual Admy'!AH24</f>
        <v>-1387</v>
      </c>
      <c r="U26" s="8">
        <f>-'[1]Table 5C3 - LA Connections EBR'!U24</f>
        <v>-1694</v>
      </c>
      <c r="V26" s="8">
        <f>-'[1]Table 5E_OJJ'!S27</f>
        <v>-650</v>
      </c>
      <c r="W26" s="8">
        <f t="shared" si="1"/>
        <v>-3731</v>
      </c>
      <c r="X26" s="9">
        <f t="shared" si="2"/>
        <v>1555708</v>
      </c>
      <c r="Z26"/>
      <c r="AI26"/>
    </row>
    <row r="27" spans="1:35" x14ac:dyDescent="0.2">
      <c r="A27" s="5">
        <v>22</v>
      </c>
      <c r="B27" s="6" t="s">
        <v>45</v>
      </c>
      <c r="C27" s="7">
        <f>'[1]Table 2_State Distrib and Adjs'!V28</f>
        <v>1788249</v>
      </c>
      <c r="D27" s="8"/>
      <c r="E27" s="8"/>
      <c r="F27" s="8">
        <f>-'[1]Table 5C1A-Madison Prep'!AF28</f>
        <v>0</v>
      </c>
      <c r="G27" s="8">
        <f>-'[1]Table 5C1B-DArbonne'!AF28</f>
        <v>0</v>
      </c>
      <c r="H27" s="8">
        <f>-'[1]Table 5C1C-Intl_VIBE'!T28</f>
        <v>0</v>
      </c>
      <c r="I27" s="8">
        <f>-'[1]Table 5C1D-NOMMA'!AF28</f>
        <v>0</v>
      </c>
      <c r="J27" s="8">
        <f>-'[1]Table 5C1E-LFNO'!AH28</f>
        <v>0</v>
      </c>
      <c r="K27" s="8">
        <f>-'[1]Table 5C1F-Lake Charles Charter'!T28</f>
        <v>0</v>
      </c>
      <c r="L27" s="8">
        <f>-'[1]Table 5C1G-JS Clark Academy'!AF28</f>
        <v>0</v>
      </c>
      <c r="M27" s="8">
        <f>-'[1]Table 5C1H-Southwest LA Charter'!T28</f>
        <v>0</v>
      </c>
      <c r="N27" s="8">
        <f>-'[1]Table 5C1I-LA Key Academy'!T28</f>
        <v>0</v>
      </c>
      <c r="O27" s="8">
        <f>-'[1]Table 5C1J-Jefferson Chamber'!T28</f>
        <v>0</v>
      </c>
      <c r="P27" s="8">
        <f>-'[1]Table 5C1K-Tallulah Charter'!AF28</f>
        <v>0</v>
      </c>
      <c r="Q27" s="8">
        <f>-'[1]Table 5C1L-Northshore Charter'!AF28</f>
        <v>0</v>
      </c>
      <c r="R27" s="8">
        <f>-'[1]Table 5C1M-B.R. Charter'!T28</f>
        <v>0</v>
      </c>
      <c r="S27" s="8">
        <f>-'[1]Table 5C1N-Delta Charter'!T28</f>
        <v>0</v>
      </c>
      <c r="T27" s="8">
        <f>-'[1]Table 5C2 - LA Virtual Admy'!AH25</f>
        <v>-1060</v>
      </c>
      <c r="U27" s="8">
        <f>-'[1]Table 5C3 - LA Connections EBR'!U25</f>
        <v>-538</v>
      </c>
      <c r="V27" s="8">
        <f>-'[1]Table 5E_OJJ'!S28</f>
        <v>-194</v>
      </c>
      <c r="W27" s="8">
        <f t="shared" si="1"/>
        <v>-1792</v>
      </c>
      <c r="X27" s="9">
        <f t="shared" si="2"/>
        <v>1786457</v>
      </c>
      <c r="Z27"/>
      <c r="AI27"/>
    </row>
    <row r="28" spans="1:35" x14ac:dyDescent="0.2">
      <c r="A28" s="5">
        <v>23</v>
      </c>
      <c r="B28" s="6" t="s">
        <v>46</v>
      </c>
      <c r="C28" s="7">
        <f>'[1]Table 2_State Distrib and Adjs'!V29</f>
        <v>6179218</v>
      </c>
      <c r="D28" s="8"/>
      <c r="E28" s="8"/>
      <c r="F28" s="8">
        <f>-'[1]Table 5C1A-Madison Prep'!AF29</f>
        <v>0</v>
      </c>
      <c r="G28" s="8">
        <f>-'[1]Table 5C1B-DArbonne'!AF29</f>
        <v>0</v>
      </c>
      <c r="H28" s="8">
        <f>-'[1]Table 5C1C-Intl_VIBE'!T29</f>
        <v>0</v>
      </c>
      <c r="I28" s="8">
        <f>-'[1]Table 5C1D-NOMMA'!AF29</f>
        <v>0</v>
      </c>
      <c r="J28" s="8">
        <f>-'[1]Table 5C1E-LFNO'!AH29</f>
        <v>0</v>
      </c>
      <c r="K28" s="8">
        <f>-'[1]Table 5C1F-Lake Charles Charter'!T29</f>
        <v>0</v>
      </c>
      <c r="L28" s="8">
        <f>-'[1]Table 5C1G-JS Clark Academy'!AF29</f>
        <v>0</v>
      </c>
      <c r="M28" s="8">
        <f>-'[1]Table 5C1H-Southwest LA Charter'!T29</f>
        <v>0</v>
      </c>
      <c r="N28" s="8">
        <f>-'[1]Table 5C1I-LA Key Academy'!T29</f>
        <v>0</v>
      </c>
      <c r="O28" s="8">
        <f>-'[1]Table 5C1J-Jefferson Chamber'!T29</f>
        <v>0</v>
      </c>
      <c r="P28" s="8">
        <f>-'[1]Table 5C1K-Tallulah Charter'!AF29</f>
        <v>0</v>
      </c>
      <c r="Q28" s="8">
        <f>-'[1]Table 5C1L-Northshore Charter'!AF29</f>
        <v>0</v>
      </c>
      <c r="R28" s="8">
        <f>-'[1]Table 5C1M-B.R. Charter'!T29</f>
        <v>0</v>
      </c>
      <c r="S28" s="8">
        <f>-'[1]Table 5C1N-Delta Charter'!T29</f>
        <v>0</v>
      </c>
      <c r="T28" s="8">
        <f>-'[1]Table 5C2 - LA Virtual Admy'!AH26</f>
        <v>-6144</v>
      </c>
      <c r="U28" s="8">
        <f>-'[1]Table 5C3 - LA Connections EBR'!U26</f>
        <v>-4560</v>
      </c>
      <c r="V28" s="8">
        <f>-'[1]Table 5E_OJJ'!S29</f>
        <v>-1603</v>
      </c>
      <c r="W28" s="8">
        <f t="shared" si="1"/>
        <v>-12307</v>
      </c>
      <c r="X28" s="9">
        <f t="shared" si="2"/>
        <v>6166911</v>
      </c>
      <c r="Z28"/>
      <c r="AI28"/>
    </row>
    <row r="29" spans="1:35" x14ac:dyDescent="0.2">
      <c r="A29" s="5">
        <v>24</v>
      </c>
      <c r="B29" s="6" t="s">
        <v>47</v>
      </c>
      <c r="C29" s="7">
        <f>'[1]Table 2_State Distrib and Adjs'!V30</f>
        <v>1357191</v>
      </c>
      <c r="D29" s="8"/>
      <c r="E29" s="8"/>
      <c r="F29" s="8">
        <f>-'[1]Table 5C1A-Madison Prep'!AF30</f>
        <v>-973.65975000000003</v>
      </c>
      <c r="G29" s="8">
        <f>-'[1]Table 5C1B-DArbonne'!AF30</f>
        <v>0</v>
      </c>
      <c r="H29" s="8">
        <f>-'[1]Table 5C1C-Intl_VIBE'!T30</f>
        <v>0</v>
      </c>
      <c r="I29" s="8">
        <f>-'[1]Table 5C1D-NOMMA'!AF30</f>
        <v>0</v>
      </c>
      <c r="J29" s="8">
        <f>-'[1]Table 5C1E-LFNO'!AH30</f>
        <v>0</v>
      </c>
      <c r="K29" s="8">
        <f>-'[1]Table 5C1F-Lake Charles Charter'!T30</f>
        <v>0</v>
      </c>
      <c r="L29" s="8">
        <f>-'[1]Table 5C1G-JS Clark Academy'!AF30</f>
        <v>0</v>
      </c>
      <c r="M29" s="8">
        <f>-'[1]Table 5C1H-Southwest LA Charter'!T30</f>
        <v>0</v>
      </c>
      <c r="N29" s="8">
        <f>-'[1]Table 5C1I-LA Key Academy'!T30</f>
        <v>0</v>
      </c>
      <c r="O29" s="8">
        <f>-'[1]Table 5C1J-Jefferson Chamber'!T30</f>
        <v>0</v>
      </c>
      <c r="P29" s="8">
        <f>-'[1]Table 5C1K-Tallulah Charter'!AF30</f>
        <v>0</v>
      </c>
      <c r="Q29" s="8">
        <f>-'[1]Table 5C1L-Northshore Charter'!AF30</f>
        <v>0</v>
      </c>
      <c r="R29" s="8">
        <f>-'[1]Table 5C1M-B.R. Charter'!T30</f>
        <v>0</v>
      </c>
      <c r="S29" s="8">
        <f>-'[1]Table 5C1N-Delta Charter'!T30</f>
        <v>0</v>
      </c>
      <c r="T29" s="8">
        <f>-'[1]Table 5C2 - LA Virtual Admy'!AH27</f>
        <v>-8165</v>
      </c>
      <c r="U29" s="8">
        <f>-'[1]Table 5C3 - LA Connections EBR'!U27</f>
        <v>-730</v>
      </c>
      <c r="V29" s="8">
        <f>-'[1]Table 5E_OJJ'!S30</f>
        <v>-496</v>
      </c>
      <c r="W29" s="8">
        <f t="shared" si="1"/>
        <v>-10364.659750000001</v>
      </c>
      <c r="X29" s="9">
        <f t="shared" si="2"/>
        <v>1346826.3402499999</v>
      </c>
      <c r="Z29"/>
      <c r="AI29"/>
    </row>
    <row r="30" spans="1:35" x14ac:dyDescent="0.2">
      <c r="A30" s="10">
        <v>25</v>
      </c>
      <c r="B30" s="11" t="s">
        <v>48</v>
      </c>
      <c r="C30" s="12">
        <f>'[1]Table 2_State Distrib and Adjs'!V31</f>
        <v>835664</v>
      </c>
      <c r="D30" s="13"/>
      <c r="E30" s="13"/>
      <c r="F30" s="13">
        <f>-'[1]Table 5C1A-Madison Prep'!AF31</f>
        <v>0</v>
      </c>
      <c r="G30" s="13">
        <f>-'[1]Table 5C1B-DArbonne'!AF31</f>
        <v>0</v>
      </c>
      <c r="H30" s="13">
        <f>-'[1]Table 5C1C-Intl_VIBE'!T31</f>
        <v>0</v>
      </c>
      <c r="I30" s="13">
        <f>-'[1]Table 5C1D-NOMMA'!AF31</f>
        <v>0</v>
      </c>
      <c r="J30" s="13">
        <f>-'[1]Table 5C1E-LFNO'!AH31</f>
        <v>0</v>
      </c>
      <c r="K30" s="13">
        <f>-'[1]Table 5C1F-Lake Charles Charter'!T31</f>
        <v>0</v>
      </c>
      <c r="L30" s="13">
        <f>-'[1]Table 5C1G-JS Clark Academy'!AF31</f>
        <v>0</v>
      </c>
      <c r="M30" s="13">
        <f>-'[1]Table 5C1H-Southwest LA Charter'!T31</f>
        <v>0</v>
      </c>
      <c r="N30" s="13">
        <f>-'[1]Table 5C1I-LA Key Academy'!T31</f>
        <v>0</v>
      </c>
      <c r="O30" s="13">
        <f>-'[1]Table 5C1J-Jefferson Chamber'!T31</f>
        <v>0</v>
      </c>
      <c r="P30" s="13">
        <f>-'[1]Table 5C1K-Tallulah Charter'!AF31</f>
        <v>0</v>
      </c>
      <c r="Q30" s="13">
        <f>-'[1]Table 5C1L-Northshore Charter'!AF31</f>
        <v>0</v>
      </c>
      <c r="R30" s="13">
        <f>-'[1]Table 5C1M-B.R. Charter'!T31</f>
        <v>0</v>
      </c>
      <c r="S30" s="13">
        <f>-'[1]Table 5C1N-Delta Charter'!T31</f>
        <v>0</v>
      </c>
      <c r="T30" s="13">
        <f>-'[1]Table 5C2 - LA Virtual Admy'!AH28</f>
        <v>-1774</v>
      </c>
      <c r="U30" s="13">
        <f>-'[1]Table 5C3 - LA Connections EBR'!U28</f>
        <v>-362</v>
      </c>
      <c r="V30" s="13">
        <f>-'[1]Table 5E_OJJ'!S31</f>
        <v>-338</v>
      </c>
      <c r="W30" s="13">
        <f t="shared" si="1"/>
        <v>-2474</v>
      </c>
      <c r="X30" s="14">
        <f t="shared" si="2"/>
        <v>833190</v>
      </c>
      <c r="Z30"/>
      <c r="AI30"/>
    </row>
    <row r="31" spans="1:35" x14ac:dyDescent="0.2">
      <c r="A31" s="5">
        <v>26</v>
      </c>
      <c r="B31" s="6" t="s">
        <v>49</v>
      </c>
      <c r="C31" s="7">
        <f>'[1]Table 2_State Distrib and Adjs'!V32</f>
        <v>14955962</v>
      </c>
      <c r="D31" s="8"/>
      <c r="E31" s="8"/>
      <c r="F31" s="8">
        <f>-'[1]Table 5C1A-Madison Prep'!AF32</f>
        <v>0</v>
      </c>
      <c r="G31" s="8">
        <f>-'[1]Table 5C1B-DArbonne'!AF32</f>
        <v>0</v>
      </c>
      <c r="H31" s="8">
        <f>-'[1]Table 5C1C-Intl_VIBE'!T32</f>
        <v>-20265.875</v>
      </c>
      <c r="I31" s="8">
        <f>-'[1]Table 5C1D-NOMMA'!AF32</f>
        <v>-90422.287878787873</v>
      </c>
      <c r="J31" s="8">
        <f>-'[1]Table 5C1E-LFNO'!AH32</f>
        <v>-28508.398863636365</v>
      </c>
      <c r="K31" s="8">
        <f>-'[1]Table 5C1F-Lake Charles Charter'!T32</f>
        <v>0</v>
      </c>
      <c r="L31" s="8">
        <f>-'[1]Table 5C1G-JS Clark Academy'!AF32</f>
        <v>0</v>
      </c>
      <c r="M31" s="8">
        <f>-'[1]Table 5C1H-Southwest LA Charter'!T32</f>
        <v>0</v>
      </c>
      <c r="N31" s="8">
        <f>-'[1]Table 5C1I-LA Key Academy'!T32</f>
        <v>0</v>
      </c>
      <c r="O31" s="8">
        <f>-'[1]Table 5C1J-Jefferson Chamber'!T32</f>
        <v>-39650.625</v>
      </c>
      <c r="P31" s="8">
        <f>-'[1]Table 5C1K-Tallulah Charter'!AF32</f>
        <v>0</v>
      </c>
      <c r="Q31" s="8">
        <f>-'[1]Table 5C1L-Northshore Charter'!AF32</f>
        <v>0</v>
      </c>
      <c r="R31" s="8">
        <f>-'[1]Table 5C1M-B.R. Charter'!T32</f>
        <v>0</v>
      </c>
      <c r="S31" s="8">
        <f>-'[1]Table 5C1N-Delta Charter'!T32</f>
        <v>0</v>
      </c>
      <c r="T31" s="8">
        <f>-'[1]Table 5C2 - LA Virtual Admy'!AH29</f>
        <v>-68244</v>
      </c>
      <c r="U31" s="8">
        <f>-'[1]Table 5C3 - LA Connections EBR'!U29</f>
        <v>-38858</v>
      </c>
      <c r="V31" s="8">
        <f>-'[1]Table 5E_OJJ'!S32</f>
        <v>-10634</v>
      </c>
      <c r="W31" s="8">
        <f t="shared" si="1"/>
        <v>-296583.18674242427</v>
      </c>
      <c r="X31" s="9">
        <f t="shared" si="2"/>
        <v>14659378.813257575</v>
      </c>
      <c r="Z31"/>
      <c r="AI31"/>
    </row>
    <row r="32" spans="1:35" x14ac:dyDescent="0.2">
      <c r="A32" s="5">
        <v>27</v>
      </c>
      <c r="B32" s="6" t="s">
        <v>50</v>
      </c>
      <c r="C32" s="7">
        <f>'[1]Table 2_State Distrib and Adjs'!V33</f>
        <v>2972331</v>
      </c>
      <c r="D32" s="8"/>
      <c r="E32" s="8"/>
      <c r="F32" s="8">
        <f>-'[1]Table 5C1A-Madison Prep'!AF33</f>
        <v>0</v>
      </c>
      <c r="G32" s="8">
        <f>-'[1]Table 5C1B-DArbonne'!AF33</f>
        <v>0</v>
      </c>
      <c r="H32" s="8">
        <f>-'[1]Table 5C1C-Intl_VIBE'!T33</f>
        <v>0</v>
      </c>
      <c r="I32" s="8">
        <f>-'[1]Table 5C1D-NOMMA'!AF33</f>
        <v>0</v>
      </c>
      <c r="J32" s="8">
        <f>-'[1]Table 5C1E-LFNO'!AH33</f>
        <v>0</v>
      </c>
      <c r="K32" s="8">
        <f>-'[1]Table 5C1F-Lake Charles Charter'!T33</f>
        <v>0</v>
      </c>
      <c r="L32" s="8">
        <f>-'[1]Table 5C1G-JS Clark Academy'!AF33</f>
        <v>0</v>
      </c>
      <c r="M32" s="8">
        <f>-'[1]Table 5C1H-Southwest LA Charter'!T33</f>
        <v>-2161.915</v>
      </c>
      <c r="N32" s="8">
        <f>-'[1]Table 5C1I-LA Key Academy'!T33</f>
        <v>0</v>
      </c>
      <c r="O32" s="8">
        <f>-'[1]Table 5C1J-Jefferson Chamber'!T33</f>
        <v>0</v>
      </c>
      <c r="P32" s="8">
        <f>-'[1]Table 5C1K-Tallulah Charter'!AF33</f>
        <v>0</v>
      </c>
      <c r="Q32" s="8">
        <f>-'[1]Table 5C1L-Northshore Charter'!AF33</f>
        <v>0</v>
      </c>
      <c r="R32" s="8">
        <f>-'[1]Table 5C1M-B.R. Charter'!T33</f>
        <v>0</v>
      </c>
      <c r="S32" s="8">
        <f>-'[1]Table 5C1N-Delta Charter'!T33</f>
        <v>0</v>
      </c>
      <c r="T32" s="8">
        <f>-'[1]Table 5C2 - LA Virtual Admy'!AH30</f>
        <v>-3432</v>
      </c>
      <c r="U32" s="8">
        <f>-'[1]Table 5C3 - LA Connections EBR'!U30</f>
        <v>-1703</v>
      </c>
      <c r="V32" s="8">
        <f>-'[1]Table 5E_OJJ'!S33</f>
        <v>-975</v>
      </c>
      <c r="W32" s="8">
        <f t="shared" si="1"/>
        <v>-8271.9150000000009</v>
      </c>
      <c r="X32" s="9">
        <f t="shared" si="2"/>
        <v>2964059.085</v>
      </c>
      <c r="Z32"/>
      <c r="AI32"/>
    </row>
    <row r="33" spans="1:35" x14ac:dyDescent="0.2">
      <c r="A33" s="5">
        <v>28</v>
      </c>
      <c r="B33" s="6" t="s">
        <v>51</v>
      </c>
      <c r="C33" s="7">
        <f>'[1]Table 2_State Distrib and Adjs'!V34</f>
        <v>9618193</v>
      </c>
      <c r="D33" s="8"/>
      <c r="E33" s="8"/>
      <c r="F33" s="8">
        <f>-'[1]Table 5C1A-Madison Prep'!AF34</f>
        <v>0</v>
      </c>
      <c r="G33" s="8">
        <f>-'[1]Table 5C1B-DArbonne'!AF34</f>
        <v>0</v>
      </c>
      <c r="H33" s="8">
        <f>-'[1]Table 5C1C-Intl_VIBE'!T34</f>
        <v>0</v>
      </c>
      <c r="I33" s="8">
        <f>-'[1]Table 5C1D-NOMMA'!AF34</f>
        <v>0</v>
      </c>
      <c r="J33" s="8">
        <f>-'[1]Table 5C1E-LFNO'!AH34</f>
        <v>0</v>
      </c>
      <c r="K33" s="8">
        <f>-'[1]Table 5C1F-Lake Charles Charter'!T34</f>
        <v>0</v>
      </c>
      <c r="L33" s="8">
        <f>-'[1]Table 5C1G-JS Clark Academy'!AF34</f>
        <v>40.504545454545458</v>
      </c>
      <c r="M33" s="8">
        <f>-'[1]Table 5C1H-Southwest LA Charter'!T34</f>
        <v>0</v>
      </c>
      <c r="N33" s="8">
        <f>-'[1]Table 5C1I-LA Key Academy'!T34</f>
        <v>0</v>
      </c>
      <c r="O33" s="8">
        <f>-'[1]Table 5C1J-Jefferson Chamber'!T34</f>
        <v>0</v>
      </c>
      <c r="P33" s="8">
        <f>-'[1]Table 5C1K-Tallulah Charter'!AF34</f>
        <v>0</v>
      </c>
      <c r="Q33" s="8">
        <f>-'[1]Table 5C1L-Northshore Charter'!AF34</f>
        <v>0</v>
      </c>
      <c r="R33" s="8">
        <f>-'[1]Table 5C1M-B.R. Charter'!T34</f>
        <v>0</v>
      </c>
      <c r="S33" s="8">
        <f>-'[1]Table 5C1N-Delta Charter'!T34</f>
        <v>0</v>
      </c>
      <c r="T33" s="8">
        <f>-'[1]Table 5C2 - LA Virtual Admy'!AH31</f>
        <v>-33719</v>
      </c>
      <c r="U33" s="8">
        <f>-'[1]Table 5C3 - LA Connections EBR'!U31</f>
        <v>-18446</v>
      </c>
      <c r="V33" s="8">
        <f>-'[1]Table 5E_OJJ'!S34</f>
        <v>-3483</v>
      </c>
      <c r="W33" s="8">
        <f t="shared" si="1"/>
        <v>-55607.495454545453</v>
      </c>
      <c r="X33" s="9">
        <f t="shared" si="2"/>
        <v>9562585.5045454539</v>
      </c>
      <c r="Z33"/>
      <c r="AI33"/>
    </row>
    <row r="34" spans="1:35" x14ac:dyDescent="0.2">
      <c r="A34" s="5">
        <v>29</v>
      </c>
      <c r="B34" s="6" t="s">
        <v>52</v>
      </c>
      <c r="C34" s="7">
        <f>'[1]Table 2_State Distrib and Adjs'!V35</f>
        <v>5358322</v>
      </c>
      <c r="D34" s="8"/>
      <c r="E34" s="8"/>
      <c r="F34" s="8">
        <f>-'[1]Table 5C1A-Madison Prep'!AF35</f>
        <v>0</v>
      </c>
      <c r="G34" s="8">
        <f>-'[1]Table 5C1B-DArbonne'!AF35</f>
        <v>0</v>
      </c>
      <c r="H34" s="8">
        <f>-'[1]Table 5C1C-Intl_VIBE'!T35</f>
        <v>0</v>
      </c>
      <c r="I34" s="8">
        <f>-'[1]Table 5C1D-NOMMA'!AF35</f>
        <v>0</v>
      </c>
      <c r="J34" s="8">
        <f>-'[1]Table 5C1E-LFNO'!AH35</f>
        <v>-431.91750000000002</v>
      </c>
      <c r="K34" s="8">
        <f>-'[1]Table 5C1F-Lake Charles Charter'!T35</f>
        <v>0</v>
      </c>
      <c r="L34" s="8">
        <f>-'[1]Table 5C1G-JS Clark Academy'!AF35</f>
        <v>0</v>
      </c>
      <c r="M34" s="8">
        <f>-'[1]Table 5C1H-Southwest LA Charter'!T35</f>
        <v>0</v>
      </c>
      <c r="N34" s="8">
        <f>-'[1]Table 5C1I-LA Key Academy'!T35</f>
        <v>0</v>
      </c>
      <c r="O34" s="8">
        <f>-'[1]Table 5C1J-Jefferson Chamber'!T35</f>
        <v>0</v>
      </c>
      <c r="P34" s="8">
        <f>-'[1]Table 5C1K-Tallulah Charter'!AF35</f>
        <v>0</v>
      </c>
      <c r="Q34" s="8">
        <f>-'[1]Table 5C1L-Northshore Charter'!AF35</f>
        <v>0</v>
      </c>
      <c r="R34" s="8">
        <f>-'[1]Table 5C1M-B.R. Charter'!T35</f>
        <v>0</v>
      </c>
      <c r="S34" s="8">
        <f>-'[1]Table 5C1N-Delta Charter'!T35</f>
        <v>0</v>
      </c>
      <c r="T34" s="8">
        <f>-'[1]Table 5C2 - LA Virtual Admy'!AH32</f>
        <v>-9329</v>
      </c>
      <c r="U34" s="8">
        <f>-'[1]Table 5C3 - LA Connections EBR'!U32</f>
        <v>-2851</v>
      </c>
      <c r="V34" s="8">
        <f>-'[1]Table 5E_OJJ'!S35</f>
        <v>-2914</v>
      </c>
      <c r="W34" s="8">
        <f t="shared" si="1"/>
        <v>-15525.9175</v>
      </c>
      <c r="X34" s="9">
        <f t="shared" si="2"/>
        <v>5342796.0824999996</v>
      </c>
      <c r="Z34"/>
      <c r="AI34"/>
    </row>
    <row r="35" spans="1:35" x14ac:dyDescent="0.2">
      <c r="A35" s="10">
        <v>30</v>
      </c>
      <c r="B35" s="11" t="s">
        <v>53</v>
      </c>
      <c r="C35" s="12">
        <f>'[1]Table 2_State Distrib and Adjs'!V36</f>
        <v>1312357</v>
      </c>
      <c r="D35" s="13"/>
      <c r="E35" s="13"/>
      <c r="F35" s="13">
        <f>-'[1]Table 5C1A-Madison Prep'!AF36</f>
        <v>0</v>
      </c>
      <c r="G35" s="13">
        <f>-'[1]Table 5C1B-DArbonne'!AF36</f>
        <v>0</v>
      </c>
      <c r="H35" s="13">
        <f>-'[1]Table 5C1C-Intl_VIBE'!T36</f>
        <v>0</v>
      </c>
      <c r="I35" s="13">
        <f>-'[1]Table 5C1D-NOMMA'!AF36</f>
        <v>0</v>
      </c>
      <c r="J35" s="13">
        <f>-'[1]Table 5C1E-LFNO'!AH36</f>
        <v>0</v>
      </c>
      <c r="K35" s="13">
        <f>-'[1]Table 5C1F-Lake Charles Charter'!T36</f>
        <v>0</v>
      </c>
      <c r="L35" s="13">
        <f>-'[1]Table 5C1G-JS Clark Academy'!AF36</f>
        <v>0</v>
      </c>
      <c r="M35" s="13">
        <f>-'[1]Table 5C1H-Southwest LA Charter'!T36</f>
        <v>0</v>
      </c>
      <c r="N35" s="13">
        <f>-'[1]Table 5C1I-LA Key Academy'!T36</f>
        <v>0</v>
      </c>
      <c r="O35" s="13">
        <f>-'[1]Table 5C1J-Jefferson Chamber'!T36</f>
        <v>0</v>
      </c>
      <c r="P35" s="13">
        <f>-'[1]Table 5C1K-Tallulah Charter'!AF36</f>
        <v>0</v>
      </c>
      <c r="Q35" s="13">
        <f>-'[1]Table 5C1L-Northshore Charter'!AF36</f>
        <v>0</v>
      </c>
      <c r="R35" s="13">
        <f>-'[1]Table 5C1M-B.R. Charter'!T36</f>
        <v>0</v>
      </c>
      <c r="S35" s="13">
        <f>-'[1]Table 5C1N-Delta Charter'!T36</f>
        <v>0</v>
      </c>
      <c r="T35" s="13">
        <f>-'[1]Table 5C2 - LA Virtual Admy'!AH33</f>
        <v>-1444</v>
      </c>
      <c r="U35" s="13">
        <f>-'[1]Table 5C3 - LA Connections EBR'!U33</f>
        <v>-484</v>
      </c>
      <c r="V35" s="13">
        <f>-'[1]Table 5E_OJJ'!S36</f>
        <v>0</v>
      </c>
      <c r="W35" s="13">
        <f t="shared" si="1"/>
        <v>-1928</v>
      </c>
      <c r="X35" s="14">
        <f t="shared" si="2"/>
        <v>1310429</v>
      </c>
      <c r="Z35"/>
      <c r="AI35"/>
    </row>
    <row r="36" spans="1:35" x14ac:dyDescent="0.2">
      <c r="A36" s="5">
        <v>31</v>
      </c>
      <c r="B36" s="6" t="s">
        <v>54</v>
      </c>
      <c r="C36" s="7">
        <f>'[1]Table 2_State Distrib and Adjs'!V37</f>
        <v>2646596</v>
      </c>
      <c r="D36" s="8"/>
      <c r="E36" s="8"/>
      <c r="F36" s="8">
        <f>-'[1]Table 5C1A-Madison Prep'!AF37</f>
        <v>0</v>
      </c>
      <c r="G36" s="8">
        <f>-'[1]Table 5C1B-DArbonne'!AF37</f>
        <v>-4058.3136363636368</v>
      </c>
      <c r="H36" s="8">
        <f>-'[1]Table 5C1C-Intl_VIBE'!T37</f>
        <v>0</v>
      </c>
      <c r="I36" s="8">
        <f>-'[1]Table 5C1D-NOMMA'!AF37</f>
        <v>0</v>
      </c>
      <c r="J36" s="8">
        <f>-'[1]Table 5C1E-LFNO'!AH37</f>
        <v>0</v>
      </c>
      <c r="K36" s="8">
        <f>-'[1]Table 5C1F-Lake Charles Charter'!T37</f>
        <v>0</v>
      </c>
      <c r="L36" s="8">
        <f>-'[1]Table 5C1G-JS Clark Academy'!AF37</f>
        <v>0</v>
      </c>
      <c r="M36" s="8">
        <f>-'[1]Table 5C1H-Southwest LA Charter'!T37</f>
        <v>0</v>
      </c>
      <c r="N36" s="8">
        <f>-'[1]Table 5C1I-LA Key Academy'!T37</f>
        <v>0</v>
      </c>
      <c r="O36" s="8">
        <f>-'[1]Table 5C1J-Jefferson Chamber'!T37</f>
        <v>0</v>
      </c>
      <c r="P36" s="8">
        <f>-'[1]Table 5C1K-Tallulah Charter'!AF37</f>
        <v>0</v>
      </c>
      <c r="Q36" s="8">
        <f>-'[1]Table 5C1L-Northshore Charter'!AF37</f>
        <v>0</v>
      </c>
      <c r="R36" s="8">
        <f>-'[1]Table 5C1M-B.R. Charter'!T37</f>
        <v>0</v>
      </c>
      <c r="S36" s="8">
        <f>-'[1]Table 5C1N-Delta Charter'!T37</f>
        <v>0</v>
      </c>
      <c r="T36" s="8">
        <f>-'[1]Table 5C2 - LA Virtual Admy'!AH34</f>
        <v>-1483</v>
      </c>
      <c r="U36" s="8">
        <f>-'[1]Table 5C3 - LA Connections EBR'!U34</f>
        <v>-1435</v>
      </c>
      <c r="V36" s="8">
        <f>-'[1]Table 5E_OJJ'!S37</f>
        <v>-441</v>
      </c>
      <c r="W36" s="8">
        <f t="shared" si="1"/>
        <v>-7417.3136363636368</v>
      </c>
      <c r="X36" s="9">
        <f t="shared" si="2"/>
        <v>2639178.6863636365</v>
      </c>
      <c r="Z36"/>
      <c r="AI36"/>
    </row>
    <row r="37" spans="1:35" x14ac:dyDescent="0.2">
      <c r="A37" s="5">
        <v>32</v>
      </c>
      <c r="B37" s="6" t="s">
        <v>55</v>
      </c>
      <c r="C37" s="7">
        <f>'[1]Table 2_State Distrib and Adjs'!V38</f>
        <v>12541450</v>
      </c>
      <c r="D37" s="8"/>
      <c r="E37" s="8"/>
      <c r="F37" s="8">
        <f>-'[1]Table 5C1A-Madison Prep'!AF38</f>
        <v>19.124795454545456</v>
      </c>
      <c r="G37" s="8">
        <f>-'[1]Table 5C1B-DArbonne'!AF38</f>
        <v>0</v>
      </c>
      <c r="H37" s="8">
        <f>-'[1]Table 5C1C-Intl_VIBE'!T38</f>
        <v>0</v>
      </c>
      <c r="I37" s="8">
        <f>-'[1]Table 5C1D-NOMMA'!AF38</f>
        <v>0</v>
      </c>
      <c r="J37" s="8">
        <f>-'[1]Table 5C1E-LFNO'!AH38</f>
        <v>0</v>
      </c>
      <c r="K37" s="8">
        <f>-'[1]Table 5C1F-Lake Charles Charter'!T38</f>
        <v>0</v>
      </c>
      <c r="L37" s="8">
        <f>-'[1]Table 5C1G-JS Clark Academy'!AF38</f>
        <v>0</v>
      </c>
      <c r="M37" s="8">
        <f>-'[1]Table 5C1H-Southwest LA Charter'!T38</f>
        <v>0</v>
      </c>
      <c r="N37" s="8">
        <f>-'[1]Table 5C1I-LA Key Academy'!T38</f>
        <v>-1051.86375</v>
      </c>
      <c r="O37" s="8">
        <f>-'[1]Table 5C1J-Jefferson Chamber'!T38</f>
        <v>0</v>
      </c>
      <c r="P37" s="8">
        <f>-'[1]Table 5C1K-Tallulah Charter'!AF38</f>
        <v>0</v>
      </c>
      <c r="Q37" s="8">
        <f>-'[1]Table 5C1L-Northshore Charter'!AF38</f>
        <v>0</v>
      </c>
      <c r="R37" s="8">
        <f>-'[1]Table 5C1M-B.R. Charter'!T38</f>
        <v>0</v>
      </c>
      <c r="S37" s="8">
        <f>-'[1]Table 5C1N-Delta Charter'!T38</f>
        <v>0</v>
      </c>
      <c r="T37" s="8">
        <f>-'[1]Table 5C2 - LA Virtual Admy'!AH35</f>
        <v>-11938</v>
      </c>
      <c r="U37" s="8">
        <f>-'[1]Table 5C3 - LA Connections EBR'!U35</f>
        <v>-11991</v>
      </c>
      <c r="V37" s="8">
        <f>-'[1]Table 5E_OJJ'!S38</f>
        <v>-366</v>
      </c>
      <c r="W37" s="8">
        <f t="shared" si="1"/>
        <v>-25327.738954545457</v>
      </c>
      <c r="X37" s="9">
        <f t="shared" si="2"/>
        <v>12516122.261045454</v>
      </c>
      <c r="Z37"/>
      <c r="AI37"/>
    </row>
    <row r="38" spans="1:35" x14ac:dyDescent="0.2">
      <c r="A38" s="5">
        <v>33</v>
      </c>
      <c r="B38" s="6" t="s">
        <v>56</v>
      </c>
      <c r="C38" s="7">
        <f>'[1]Table 2_State Distrib and Adjs'!V39</f>
        <v>886264</v>
      </c>
      <c r="D38" s="8"/>
      <c r="E38" s="8"/>
      <c r="F38" s="8">
        <f>-'[1]Table 5C1A-Madison Prep'!AF39</f>
        <v>0</v>
      </c>
      <c r="G38" s="8">
        <f>-'[1]Table 5C1B-DArbonne'!AF39</f>
        <v>0</v>
      </c>
      <c r="H38" s="8">
        <f>-'[1]Table 5C1C-Intl_VIBE'!T39</f>
        <v>0</v>
      </c>
      <c r="I38" s="8">
        <f>-'[1]Table 5C1D-NOMMA'!AF39</f>
        <v>0</v>
      </c>
      <c r="J38" s="8">
        <f>-'[1]Table 5C1E-LFNO'!AH39</f>
        <v>0</v>
      </c>
      <c r="K38" s="8">
        <f>-'[1]Table 5C1F-Lake Charles Charter'!T39</f>
        <v>0</v>
      </c>
      <c r="L38" s="8">
        <f>-'[1]Table 5C1G-JS Clark Academy'!AF39</f>
        <v>0</v>
      </c>
      <c r="M38" s="8">
        <f>-'[1]Table 5C1H-Southwest LA Charter'!T39</f>
        <v>0</v>
      </c>
      <c r="N38" s="8">
        <f>-'[1]Table 5C1I-LA Key Academy'!T39</f>
        <v>0</v>
      </c>
      <c r="O38" s="8">
        <f>-'[1]Table 5C1J-Jefferson Chamber'!T39</f>
        <v>0</v>
      </c>
      <c r="P38" s="8">
        <f>-'[1]Table 5C1K-Tallulah Charter'!AF39</f>
        <v>-69174.240068181811</v>
      </c>
      <c r="Q38" s="8">
        <f>-'[1]Table 5C1L-Northshore Charter'!AF39</f>
        <v>0</v>
      </c>
      <c r="R38" s="8">
        <f>-'[1]Table 5C1M-B.R. Charter'!T39</f>
        <v>0</v>
      </c>
      <c r="S38" s="8">
        <f>-'[1]Table 5C1N-Delta Charter'!T39</f>
        <v>0</v>
      </c>
      <c r="T38" s="8">
        <f>-'[1]Table 5C2 - LA Virtual Admy'!AH36</f>
        <v>289</v>
      </c>
      <c r="U38" s="8">
        <f>-'[1]Table 5C3 - LA Connections EBR'!U36</f>
        <v>-793</v>
      </c>
      <c r="V38" s="8">
        <f>-'[1]Table 5E_OJJ'!S39</f>
        <v>-623</v>
      </c>
      <c r="W38" s="8">
        <f t="shared" si="1"/>
        <v>-70301.240068181811</v>
      </c>
      <c r="X38" s="9">
        <f t="shared" si="2"/>
        <v>815962.75993181823</v>
      </c>
      <c r="Z38"/>
      <c r="AI38"/>
    </row>
    <row r="39" spans="1:35" x14ac:dyDescent="0.2">
      <c r="A39" s="5">
        <v>34</v>
      </c>
      <c r="B39" s="6" t="s">
        <v>57</v>
      </c>
      <c r="C39" s="7">
        <f>'[1]Table 2_State Distrib and Adjs'!V40</f>
        <v>2354242</v>
      </c>
      <c r="D39" s="8"/>
      <c r="E39" s="8"/>
      <c r="F39" s="8">
        <f>-'[1]Table 5C1A-Madison Prep'!AF40</f>
        <v>0</v>
      </c>
      <c r="G39" s="8">
        <f>-'[1]Table 5C1B-DArbonne'!AF40</f>
        <v>0</v>
      </c>
      <c r="H39" s="8">
        <f>-'[1]Table 5C1C-Intl_VIBE'!T40</f>
        <v>0</v>
      </c>
      <c r="I39" s="8">
        <f>-'[1]Table 5C1D-NOMMA'!AF40</f>
        <v>0</v>
      </c>
      <c r="J39" s="8">
        <f>-'[1]Table 5C1E-LFNO'!AH40</f>
        <v>0</v>
      </c>
      <c r="K39" s="8">
        <f>-'[1]Table 5C1F-Lake Charles Charter'!T40</f>
        <v>0</v>
      </c>
      <c r="L39" s="8">
        <f>-'[1]Table 5C1G-JS Clark Academy'!AF40</f>
        <v>0</v>
      </c>
      <c r="M39" s="8">
        <f>-'[1]Table 5C1H-Southwest LA Charter'!T40</f>
        <v>0</v>
      </c>
      <c r="N39" s="8">
        <f>-'[1]Table 5C1I-LA Key Academy'!T40</f>
        <v>0</v>
      </c>
      <c r="O39" s="8">
        <f>-'[1]Table 5C1J-Jefferson Chamber'!T40</f>
        <v>0</v>
      </c>
      <c r="P39" s="8">
        <f>-'[1]Table 5C1K-Tallulah Charter'!AF40</f>
        <v>0</v>
      </c>
      <c r="Q39" s="8">
        <f>-'[1]Table 5C1L-Northshore Charter'!AF40</f>
        <v>0</v>
      </c>
      <c r="R39" s="8">
        <f>-'[1]Table 5C1M-B.R. Charter'!T40</f>
        <v>0</v>
      </c>
      <c r="S39" s="8">
        <f>-'[1]Table 5C1N-Delta Charter'!T40</f>
        <v>0</v>
      </c>
      <c r="T39" s="8">
        <f>-'[1]Table 5C2 - LA Virtual Admy'!AH37</f>
        <v>-6180</v>
      </c>
      <c r="U39" s="8">
        <f>-'[1]Table 5C3 - LA Connections EBR'!U37</f>
        <v>-1475</v>
      </c>
      <c r="V39" s="8">
        <f>-'[1]Table 5E_OJJ'!S40</f>
        <v>-528</v>
      </c>
      <c r="W39" s="8">
        <f t="shared" si="1"/>
        <v>-8183</v>
      </c>
      <c r="X39" s="9">
        <f t="shared" si="2"/>
        <v>2346059</v>
      </c>
      <c r="Z39"/>
      <c r="AI39"/>
    </row>
    <row r="40" spans="1:35" x14ac:dyDescent="0.2">
      <c r="A40" s="10">
        <v>35</v>
      </c>
      <c r="B40" s="11" t="s">
        <v>58</v>
      </c>
      <c r="C40" s="12">
        <f>'[1]Table 2_State Distrib and Adjs'!V41</f>
        <v>2768388</v>
      </c>
      <c r="D40" s="13"/>
      <c r="E40" s="13"/>
      <c r="F40" s="13">
        <f>-'[1]Table 5C1A-Madison Prep'!AF41</f>
        <v>0</v>
      </c>
      <c r="G40" s="13">
        <f>-'[1]Table 5C1B-DArbonne'!AF41</f>
        <v>0</v>
      </c>
      <c r="H40" s="13">
        <f>-'[1]Table 5C1C-Intl_VIBE'!T41</f>
        <v>0</v>
      </c>
      <c r="I40" s="13">
        <f>-'[1]Table 5C1D-NOMMA'!AF41</f>
        <v>0</v>
      </c>
      <c r="J40" s="13">
        <f>-'[1]Table 5C1E-LFNO'!AH41</f>
        <v>0</v>
      </c>
      <c r="K40" s="13">
        <f>-'[1]Table 5C1F-Lake Charles Charter'!T41</f>
        <v>0</v>
      </c>
      <c r="L40" s="13">
        <f>-'[1]Table 5C1G-JS Clark Academy'!AF41</f>
        <v>0</v>
      </c>
      <c r="M40" s="13">
        <f>-'[1]Table 5C1H-Southwest LA Charter'!T41</f>
        <v>0</v>
      </c>
      <c r="N40" s="13">
        <f>-'[1]Table 5C1I-LA Key Academy'!T41</f>
        <v>0</v>
      </c>
      <c r="O40" s="13">
        <f>-'[1]Table 5C1J-Jefferson Chamber'!T41</f>
        <v>0</v>
      </c>
      <c r="P40" s="13">
        <f>-'[1]Table 5C1K-Tallulah Charter'!AF41</f>
        <v>0</v>
      </c>
      <c r="Q40" s="13">
        <f>-'[1]Table 5C1L-Northshore Charter'!AF41</f>
        <v>0</v>
      </c>
      <c r="R40" s="13">
        <f>-'[1]Table 5C1M-B.R. Charter'!T41</f>
        <v>0</v>
      </c>
      <c r="S40" s="13">
        <f>-'[1]Table 5C1N-Delta Charter'!T41</f>
        <v>0</v>
      </c>
      <c r="T40" s="13">
        <f>-'[1]Table 5C2 - LA Virtual Admy'!AH38</f>
        <v>-4845</v>
      </c>
      <c r="U40" s="13">
        <f>-'[1]Table 5C3 - LA Connections EBR'!U38</f>
        <v>-3948</v>
      </c>
      <c r="V40" s="13">
        <f>-'[1]Table 5E_OJJ'!S41</f>
        <v>-1317</v>
      </c>
      <c r="W40" s="13">
        <f t="shared" si="1"/>
        <v>-10110</v>
      </c>
      <c r="X40" s="14">
        <f t="shared" si="2"/>
        <v>2758278</v>
      </c>
      <c r="Z40"/>
      <c r="AI40"/>
    </row>
    <row r="41" spans="1:35" x14ac:dyDescent="0.2">
      <c r="A41" s="5">
        <v>36</v>
      </c>
      <c r="B41" s="6" t="s">
        <v>59</v>
      </c>
      <c r="C41" s="7">
        <f>'[1]Table 2_State Distrib and Adjs'!V42</f>
        <v>3891883</v>
      </c>
      <c r="D41" s="8"/>
      <c r="E41" s="8">
        <f>-'[2]Table 5B1_RSD_Orleans'!$AK$68</f>
        <v>-11130804.651500002</v>
      </c>
      <c r="F41" s="8">
        <f>-'[1]Table 5C1A-Madison Prep'!AF42</f>
        <v>0</v>
      </c>
      <c r="G41" s="8">
        <f>-'[1]Table 5C1B-DArbonne'!AF42</f>
        <v>0</v>
      </c>
      <c r="H41" s="8">
        <f>-'[1]Table 5C1C-Intl_VIBE'!T42</f>
        <v>-149906.96</v>
      </c>
      <c r="I41" s="8">
        <f>-'[1]Table 5C1D-NOMMA'!AF42</f>
        <v>-69881.854477272718</v>
      </c>
      <c r="J41" s="8">
        <f>-'[1]Table 5C1E-LFNO'!AH42</f>
        <v>-103433.03902272729</v>
      </c>
      <c r="K41" s="8">
        <f>-'[1]Table 5C1F-Lake Charles Charter'!T42</f>
        <v>0</v>
      </c>
      <c r="L41" s="8">
        <f>-'[1]Table 5C1G-JS Clark Academy'!AF42</f>
        <v>0</v>
      </c>
      <c r="M41" s="8">
        <f>-'[1]Table 5C1H-Southwest LA Charter'!T42</f>
        <v>0</v>
      </c>
      <c r="N41" s="8">
        <f>-'[1]Table 5C1I-LA Key Academy'!T42</f>
        <v>0</v>
      </c>
      <c r="O41" s="8">
        <f>-'[1]Table 5C1J-Jefferson Chamber'!T42</f>
        <v>-2261.4156250000001</v>
      </c>
      <c r="P41" s="8">
        <f>-'[1]Table 5C1K-Tallulah Charter'!AF42</f>
        <v>0</v>
      </c>
      <c r="Q41" s="8">
        <f>-'[1]Table 5C1L-Northshore Charter'!AF42</f>
        <v>0</v>
      </c>
      <c r="R41" s="8">
        <f>-'[1]Table 5C1M-B.R. Charter'!T42</f>
        <v>0</v>
      </c>
      <c r="S41" s="8">
        <f>-'[1]Table 5C1N-Delta Charter'!T42</f>
        <v>0</v>
      </c>
      <c r="T41" s="8">
        <f>-'[1]Table 5C2 - LA Virtual Admy'!AH39</f>
        <v>-37447</v>
      </c>
      <c r="U41" s="8">
        <f>-'[1]Table 5C3 - LA Connections EBR'!U39</f>
        <v>-17503</v>
      </c>
      <c r="V41" s="8">
        <f>-'[1]Table 5E_OJJ'!S42</f>
        <v>-11949</v>
      </c>
      <c r="W41" s="8">
        <f t="shared" si="1"/>
        <v>-11523186.920625003</v>
      </c>
      <c r="X41" s="9">
        <f t="shared" si="2"/>
        <v>-7631303.9206250031</v>
      </c>
      <c r="Z41"/>
      <c r="AI41"/>
    </row>
    <row r="42" spans="1:35" x14ac:dyDescent="0.2">
      <c r="A42" s="5">
        <v>37</v>
      </c>
      <c r="B42" s="6" t="s">
        <v>60</v>
      </c>
      <c r="C42" s="7">
        <f>'[1]Table 2_State Distrib and Adjs'!V43</f>
        <v>10029438</v>
      </c>
      <c r="D42" s="8"/>
      <c r="E42" s="8"/>
      <c r="F42" s="8">
        <f>-'[1]Table 5C1A-Madison Prep'!AF43</f>
        <v>0</v>
      </c>
      <c r="G42" s="8">
        <f>-'[1]Table 5C1B-DArbonne'!AF43</f>
        <v>-4374.8218977272727</v>
      </c>
      <c r="H42" s="8">
        <f>-'[1]Table 5C1C-Intl_VIBE'!T43</f>
        <v>0</v>
      </c>
      <c r="I42" s="8">
        <f>-'[1]Table 5C1D-NOMMA'!AF43</f>
        <v>0</v>
      </c>
      <c r="J42" s="8">
        <f>-'[1]Table 5C1E-LFNO'!AH43</f>
        <v>0</v>
      </c>
      <c r="K42" s="8">
        <f>-'[1]Table 5C1F-Lake Charles Charter'!T43</f>
        <v>0</v>
      </c>
      <c r="L42" s="8">
        <f>-'[1]Table 5C1G-JS Clark Academy'!AF43</f>
        <v>0</v>
      </c>
      <c r="M42" s="8">
        <f>-'[1]Table 5C1H-Southwest LA Charter'!T43</f>
        <v>0</v>
      </c>
      <c r="N42" s="8">
        <f>-'[1]Table 5C1I-LA Key Academy'!T43</f>
        <v>0</v>
      </c>
      <c r="O42" s="8">
        <f>-'[1]Table 5C1J-Jefferson Chamber'!T43</f>
        <v>0</v>
      </c>
      <c r="P42" s="8">
        <f>-'[1]Table 5C1K-Tallulah Charter'!AF43</f>
        <v>0</v>
      </c>
      <c r="Q42" s="8">
        <f>-'[1]Table 5C1L-Northshore Charter'!AF43</f>
        <v>0</v>
      </c>
      <c r="R42" s="8">
        <f>-'[1]Table 5C1M-B.R. Charter'!T43</f>
        <v>0</v>
      </c>
      <c r="S42" s="8">
        <f>-'[1]Table 5C1N-Delta Charter'!T43</f>
        <v>0</v>
      </c>
      <c r="T42" s="8">
        <f>-'[1]Table 5C2 - LA Virtual Admy'!AH40</f>
        <v>-11379</v>
      </c>
      <c r="U42" s="8">
        <f>-'[1]Table 5C3 - LA Connections EBR'!U40</f>
        <v>-4104</v>
      </c>
      <c r="V42" s="8">
        <f>-'[1]Table 5E_OJJ'!S43</f>
        <v>-1209</v>
      </c>
      <c r="W42" s="8">
        <f t="shared" si="1"/>
        <v>-21066.821897727274</v>
      </c>
      <c r="X42" s="9">
        <f t="shared" si="2"/>
        <v>10008371.178102273</v>
      </c>
      <c r="Z42"/>
      <c r="AI42"/>
    </row>
    <row r="43" spans="1:35" x14ac:dyDescent="0.2">
      <c r="A43" s="5">
        <v>38</v>
      </c>
      <c r="B43" s="6" t="s">
        <v>61</v>
      </c>
      <c r="C43" s="7">
        <f>'[1]Table 2_State Distrib and Adjs'!V44</f>
        <v>950745</v>
      </c>
      <c r="D43" s="8"/>
      <c r="E43" s="8"/>
      <c r="F43" s="8">
        <f>-'[1]Table 5C1A-Madison Prep'!AF44</f>
        <v>0</v>
      </c>
      <c r="G43" s="8">
        <f>-'[1]Table 5C1B-DArbonne'!AF44</f>
        <v>0</v>
      </c>
      <c r="H43" s="8">
        <f>-'[1]Table 5C1C-Intl_VIBE'!T44</f>
        <v>0</v>
      </c>
      <c r="I43" s="8">
        <f>-'[1]Table 5C1D-NOMMA'!AF44</f>
        <v>-9887.2411590909087</v>
      </c>
      <c r="J43" s="8">
        <f>-'[1]Table 5C1E-LFNO'!AH44</f>
        <v>-3695.3974431818183</v>
      </c>
      <c r="K43" s="8">
        <f>-'[1]Table 5C1F-Lake Charles Charter'!T44</f>
        <v>0</v>
      </c>
      <c r="L43" s="8">
        <f>-'[1]Table 5C1G-JS Clark Academy'!AF44</f>
        <v>0</v>
      </c>
      <c r="M43" s="8">
        <f>-'[1]Table 5C1H-Southwest LA Charter'!T44</f>
        <v>0</v>
      </c>
      <c r="N43" s="8">
        <f>-'[1]Table 5C1I-LA Key Academy'!T44</f>
        <v>0</v>
      </c>
      <c r="O43" s="8">
        <f>-'[1]Table 5C1J-Jefferson Chamber'!T44</f>
        <v>0</v>
      </c>
      <c r="P43" s="8">
        <f>-'[1]Table 5C1K-Tallulah Charter'!AF44</f>
        <v>0</v>
      </c>
      <c r="Q43" s="8">
        <f>-'[1]Table 5C1L-Northshore Charter'!AF44</f>
        <v>0</v>
      </c>
      <c r="R43" s="8">
        <f>-'[1]Table 5C1M-B.R. Charter'!T44</f>
        <v>0</v>
      </c>
      <c r="S43" s="8">
        <f>-'[1]Table 5C1N-Delta Charter'!T44</f>
        <v>0</v>
      </c>
      <c r="T43" s="8">
        <f>-'[1]Table 5C2 - LA Virtual Admy'!AH41</f>
        <v>-4923</v>
      </c>
      <c r="U43" s="8">
        <f>-'[1]Table 5C3 - LA Connections EBR'!U41</f>
        <v>-4878</v>
      </c>
      <c r="V43" s="8">
        <f>-'[1]Table 5E_OJJ'!S44</f>
        <v>-287</v>
      </c>
      <c r="W43" s="8">
        <f t="shared" si="1"/>
        <v>-23670.638602272727</v>
      </c>
      <c r="X43" s="9">
        <f t="shared" si="2"/>
        <v>927074.36139772728</v>
      </c>
      <c r="Z43"/>
      <c r="AI43"/>
    </row>
    <row r="44" spans="1:35" x14ac:dyDescent="0.2">
      <c r="A44" s="5">
        <v>39</v>
      </c>
      <c r="B44" s="6" t="s">
        <v>62</v>
      </c>
      <c r="C44" s="7">
        <f>'[1]Table 2_State Distrib and Adjs'!V45</f>
        <v>957591</v>
      </c>
      <c r="D44" s="8">
        <f>-'[1]Table 5B2_RSD_LA'!AJ23</f>
        <v>-65310.8</v>
      </c>
      <c r="E44" s="8"/>
      <c r="F44" s="8">
        <f>-'[1]Table 5C1A-Madison Prep'!AF45</f>
        <v>0</v>
      </c>
      <c r="G44" s="8">
        <f>-'[1]Table 5C1B-DArbonne'!AF45</f>
        <v>0</v>
      </c>
      <c r="H44" s="8">
        <f>-'[1]Table 5C1C-Intl_VIBE'!T45</f>
        <v>0</v>
      </c>
      <c r="I44" s="8">
        <f>-'[1]Table 5C1D-NOMMA'!AF45</f>
        <v>0</v>
      </c>
      <c r="J44" s="8">
        <f>-'[1]Table 5C1E-LFNO'!AH45</f>
        <v>0</v>
      </c>
      <c r="K44" s="8">
        <f>-'[1]Table 5C1F-Lake Charles Charter'!T45</f>
        <v>0</v>
      </c>
      <c r="L44" s="8">
        <f>-'[1]Table 5C1G-JS Clark Academy'!AF45</f>
        <v>0</v>
      </c>
      <c r="M44" s="8">
        <f>-'[1]Table 5C1H-Southwest LA Charter'!T45</f>
        <v>0</v>
      </c>
      <c r="N44" s="8">
        <f>-'[1]Table 5C1I-LA Key Academy'!T45</f>
        <v>0</v>
      </c>
      <c r="O44" s="8">
        <f>-'[1]Table 5C1J-Jefferson Chamber'!T45</f>
        <v>0</v>
      </c>
      <c r="P44" s="8">
        <f>-'[1]Table 5C1K-Tallulah Charter'!AF45</f>
        <v>0</v>
      </c>
      <c r="Q44" s="8">
        <f>-'[1]Table 5C1L-Northshore Charter'!AF45</f>
        <v>0</v>
      </c>
      <c r="R44" s="8">
        <f>-'[1]Table 5C1M-B.R. Charter'!T45</f>
        <v>0</v>
      </c>
      <c r="S44" s="8">
        <f>-'[1]Table 5C1N-Delta Charter'!T45</f>
        <v>0</v>
      </c>
      <c r="T44" s="8">
        <f>-'[1]Table 5C2 - LA Virtual Admy'!AH42</f>
        <v>-3389</v>
      </c>
      <c r="U44" s="8">
        <f>-'[1]Table 5C3 - LA Connections EBR'!U42</f>
        <v>-1617</v>
      </c>
      <c r="V44" s="8">
        <f>-'[1]Table 5E_OJJ'!S45</f>
        <v>-1045</v>
      </c>
      <c r="W44" s="8">
        <f t="shared" si="1"/>
        <v>-71361.8</v>
      </c>
      <c r="X44" s="9">
        <f t="shared" si="2"/>
        <v>886229.2</v>
      </c>
      <c r="Z44"/>
      <c r="AI44"/>
    </row>
    <row r="45" spans="1:35" x14ac:dyDescent="0.2">
      <c r="A45" s="10">
        <v>40</v>
      </c>
      <c r="B45" s="11" t="s">
        <v>63</v>
      </c>
      <c r="C45" s="12">
        <f>'[1]Table 2_State Distrib and Adjs'!V46</f>
        <v>10737864</v>
      </c>
      <c r="D45" s="13"/>
      <c r="E45" s="13"/>
      <c r="F45" s="13">
        <f>-'[1]Table 5C1A-Madison Prep'!AF46</f>
        <v>0</v>
      </c>
      <c r="G45" s="13">
        <f>-'[1]Table 5C1B-DArbonne'!AF46</f>
        <v>0</v>
      </c>
      <c r="H45" s="13">
        <f>-'[1]Table 5C1C-Intl_VIBE'!T46</f>
        <v>0</v>
      </c>
      <c r="I45" s="13">
        <f>-'[1]Table 5C1D-NOMMA'!AF46</f>
        <v>0</v>
      </c>
      <c r="J45" s="13">
        <f>-'[1]Table 5C1E-LFNO'!AH46</f>
        <v>0</v>
      </c>
      <c r="K45" s="13">
        <f>-'[1]Table 5C1F-Lake Charles Charter'!T46</f>
        <v>0</v>
      </c>
      <c r="L45" s="13">
        <f>-'[1]Table 5C1G-JS Clark Academy'!AF46</f>
        <v>0</v>
      </c>
      <c r="M45" s="13">
        <f>-'[1]Table 5C1H-Southwest LA Charter'!T46</f>
        <v>0</v>
      </c>
      <c r="N45" s="13">
        <f>-'[1]Table 5C1I-LA Key Academy'!T46</f>
        <v>0</v>
      </c>
      <c r="O45" s="13">
        <f>-'[1]Table 5C1J-Jefferson Chamber'!T46</f>
        <v>0</v>
      </c>
      <c r="P45" s="13">
        <f>-'[1]Table 5C1K-Tallulah Charter'!AF46</f>
        <v>0</v>
      </c>
      <c r="Q45" s="13">
        <f>-'[1]Table 5C1L-Northshore Charter'!AF46</f>
        <v>0</v>
      </c>
      <c r="R45" s="13">
        <f>-'[1]Table 5C1M-B.R. Charter'!T46</f>
        <v>0</v>
      </c>
      <c r="S45" s="13">
        <f>-'[1]Table 5C1N-Delta Charter'!T46</f>
        <v>0</v>
      </c>
      <c r="T45" s="13">
        <f>-'[1]Table 5C2 - LA Virtual Admy'!AH43</f>
        <v>-13157</v>
      </c>
      <c r="U45" s="13">
        <f>-'[1]Table 5C3 - LA Connections EBR'!U43</f>
        <v>-6074</v>
      </c>
      <c r="V45" s="13">
        <f>-'[1]Table 5E_OJJ'!S46</f>
        <v>-1966</v>
      </c>
      <c r="W45" s="13">
        <f t="shared" si="1"/>
        <v>-21197</v>
      </c>
      <c r="X45" s="14">
        <f t="shared" si="2"/>
        <v>10716667</v>
      </c>
      <c r="Z45"/>
      <c r="AI45"/>
    </row>
    <row r="46" spans="1:35" x14ac:dyDescent="0.2">
      <c r="A46" s="5">
        <v>41</v>
      </c>
      <c r="B46" s="6" t="s">
        <v>64</v>
      </c>
      <c r="C46" s="7">
        <f>'[1]Table 2_State Distrib and Adjs'!V47</f>
        <v>293756</v>
      </c>
      <c r="D46" s="8"/>
      <c r="E46" s="8"/>
      <c r="F46" s="8">
        <f>-'[1]Table 5C1A-Madison Prep'!AF47</f>
        <v>0</v>
      </c>
      <c r="G46" s="8">
        <f>-'[1]Table 5C1B-DArbonne'!AF47</f>
        <v>0</v>
      </c>
      <c r="H46" s="8">
        <f>-'[1]Table 5C1C-Intl_VIBE'!T47</f>
        <v>0</v>
      </c>
      <c r="I46" s="8">
        <f>-'[1]Table 5C1D-NOMMA'!AF47</f>
        <v>0</v>
      </c>
      <c r="J46" s="8">
        <f>-'[1]Table 5C1E-LFNO'!AH47</f>
        <v>0</v>
      </c>
      <c r="K46" s="8">
        <f>-'[1]Table 5C1F-Lake Charles Charter'!T47</f>
        <v>0</v>
      </c>
      <c r="L46" s="8">
        <f>-'[1]Table 5C1G-JS Clark Academy'!AF47</f>
        <v>0</v>
      </c>
      <c r="M46" s="8">
        <f>-'[1]Table 5C1H-Southwest LA Charter'!T47</f>
        <v>0</v>
      </c>
      <c r="N46" s="8">
        <f>-'[1]Table 5C1I-LA Key Academy'!T47</f>
        <v>0</v>
      </c>
      <c r="O46" s="8">
        <f>-'[1]Table 5C1J-Jefferson Chamber'!T47</f>
        <v>0</v>
      </c>
      <c r="P46" s="8">
        <f>-'[1]Table 5C1K-Tallulah Charter'!AF47</f>
        <v>0</v>
      </c>
      <c r="Q46" s="8">
        <f>-'[1]Table 5C1L-Northshore Charter'!AF47</f>
        <v>0</v>
      </c>
      <c r="R46" s="8">
        <f>-'[1]Table 5C1M-B.R. Charter'!T47</f>
        <v>0</v>
      </c>
      <c r="S46" s="8">
        <f>-'[1]Table 5C1N-Delta Charter'!T47</f>
        <v>0</v>
      </c>
      <c r="T46" s="8">
        <f>-'[1]Table 5C2 - LA Virtual Admy'!AH44</f>
        <v>-1496</v>
      </c>
      <c r="U46" s="8">
        <f>-'[1]Table 5C3 - LA Connections EBR'!U44</f>
        <v>-680</v>
      </c>
      <c r="V46" s="8">
        <f>-'[1]Table 5E_OJJ'!S47</f>
        <v>0</v>
      </c>
      <c r="W46" s="8">
        <f t="shared" si="1"/>
        <v>-2176</v>
      </c>
      <c r="X46" s="9">
        <f t="shared" si="2"/>
        <v>291580</v>
      </c>
      <c r="Z46"/>
      <c r="AI46"/>
    </row>
    <row r="47" spans="1:35" x14ac:dyDescent="0.2">
      <c r="A47" s="5">
        <v>42</v>
      </c>
      <c r="B47" s="6" t="s">
        <v>65</v>
      </c>
      <c r="C47" s="7">
        <f>'[1]Table 2_State Distrib and Adjs'!V48</f>
        <v>1605226</v>
      </c>
      <c r="D47" s="8"/>
      <c r="E47" s="8"/>
      <c r="F47" s="8">
        <f>-'[1]Table 5C1A-Madison Prep'!AF48</f>
        <v>0</v>
      </c>
      <c r="G47" s="8">
        <f>-'[1]Table 5C1B-DArbonne'!AF48</f>
        <v>0</v>
      </c>
      <c r="H47" s="8">
        <f>-'[1]Table 5C1C-Intl_VIBE'!T48</f>
        <v>0</v>
      </c>
      <c r="I47" s="8">
        <f>-'[1]Table 5C1D-NOMMA'!AF48</f>
        <v>0</v>
      </c>
      <c r="J47" s="8">
        <f>-'[1]Table 5C1E-LFNO'!AH48</f>
        <v>0</v>
      </c>
      <c r="K47" s="8">
        <f>-'[1]Table 5C1F-Lake Charles Charter'!T48</f>
        <v>0</v>
      </c>
      <c r="L47" s="8">
        <f>-'[1]Table 5C1G-JS Clark Academy'!AF48</f>
        <v>0</v>
      </c>
      <c r="M47" s="8">
        <f>-'[1]Table 5C1H-Southwest LA Charter'!T48</f>
        <v>0</v>
      </c>
      <c r="N47" s="8">
        <f>-'[1]Table 5C1I-LA Key Academy'!T48</f>
        <v>0</v>
      </c>
      <c r="O47" s="8">
        <f>-'[1]Table 5C1J-Jefferson Chamber'!T48</f>
        <v>0</v>
      </c>
      <c r="P47" s="8">
        <f>-'[1]Table 5C1K-Tallulah Charter'!AF48</f>
        <v>77.995431818181814</v>
      </c>
      <c r="Q47" s="8">
        <f>-'[1]Table 5C1L-Northshore Charter'!AF48</f>
        <v>0</v>
      </c>
      <c r="R47" s="8">
        <f>-'[1]Table 5C1M-B.R. Charter'!T48</f>
        <v>0</v>
      </c>
      <c r="S47" s="8">
        <f>-'[1]Table 5C1N-Delta Charter'!T48</f>
        <v>0</v>
      </c>
      <c r="T47" s="8">
        <f>-'[1]Table 5C2 - LA Virtual Admy'!AH45</f>
        <v>-3280</v>
      </c>
      <c r="U47" s="8">
        <f>-'[1]Table 5C3 - LA Connections EBR'!U45</f>
        <v>-1072</v>
      </c>
      <c r="V47" s="8">
        <f>-'[1]Table 5E_OJJ'!S48</f>
        <v>-158</v>
      </c>
      <c r="W47" s="8">
        <f t="shared" si="1"/>
        <v>-4432.0045681818183</v>
      </c>
      <c r="X47" s="9">
        <f t="shared" si="2"/>
        <v>1600793.9954318181</v>
      </c>
      <c r="Z47"/>
      <c r="AI47"/>
    </row>
    <row r="48" spans="1:35" x14ac:dyDescent="0.2">
      <c r="A48" s="5">
        <v>43</v>
      </c>
      <c r="B48" s="6" t="s">
        <v>66</v>
      </c>
      <c r="C48" s="7">
        <f>'[1]Table 2_State Distrib and Adjs'!V49</f>
        <v>1769002</v>
      </c>
      <c r="D48" s="8"/>
      <c r="E48" s="8"/>
      <c r="F48" s="8">
        <f>-'[1]Table 5C1A-Madison Prep'!AF49</f>
        <v>0</v>
      </c>
      <c r="G48" s="8">
        <f>-'[1]Table 5C1B-DArbonne'!AF49</f>
        <v>0</v>
      </c>
      <c r="H48" s="8">
        <f>-'[1]Table 5C1C-Intl_VIBE'!T49</f>
        <v>0</v>
      </c>
      <c r="I48" s="8">
        <f>-'[1]Table 5C1D-NOMMA'!AF49</f>
        <v>0</v>
      </c>
      <c r="J48" s="8">
        <f>-'[1]Table 5C1E-LFNO'!AH49</f>
        <v>0</v>
      </c>
      <c r="K48" s="8">
        <f>-'[1]Table 5C1F-Lake Charles Charter'!T49</f>
        <v>0</v>
      </c>
      <c r="L48" s="8">
        <f>-'[1]Table 5C1G-JS Clark Academy'!AF49</f>
        <v>0</v>
      </c>
      <c r="M48" s="8">
        <f>-'[1]Table 5C1H-Southwest LA Charter'!T49</f>
        <v>0</v>
      </c>
      <c r="N48" s="8">
        <f>-'[1]Table 5C1I-LA Key Academy'!T49</f>
        <v>0</v>
      </c>
      <c r="O48" s="8">
        <f>-'[1]Table 5C1J-Jefferson Chamber'!T49</f>
        <v>0</v>
      </c>
      <c r="P48" s="8">
        <f>-'[1]Table 5C1K-Tallulah Charter'!AF49</f>
        <v>0</v>
      </c>
      <c r="Q48" s="8">
        <f>-'[1]Table 5C1L-Northshore Charter'!AF49</f>
        <v>0</v>
      </c>
      <c r="R48" s="8">
        <f>-'[1]Table 5C1M-B.R. Charter'!T49</f>
        <v>0</v>
      </c>
      <c r="S48" s="8">
        <f>-'[1]Table 5C1N-Delta Charter'!T49</f>
        <v>0</v>
      </c>
      <c r="T48" s="8">
        <f>-'[1]Table 5C2 - LA Virtual Admy'!AH46</f>
        <v>-3555</v>
      </c>
      <c r="U48" s="8">
        <f>-'[1]Table 5C3 - LA Connections EBR'!U46</f>
        <v>-1610</v>
      </c>
      <c r="V48" s="8">
        <f>-'[1]Table 5E_OJJ'!S49</f>
        <v>-899</v>
      </c>
      <c r="W48" s="8">
        <f t="shared" si="1"/>
        <v>-6064</v>
      </c>
      <c r="X48" s="9">
        <f t="shared" si="2"/>
        <v>1762938</v>
      </c>
      <c r="Z48"/>
      <c r="AI48"/>
    </row>
    <row r="49" spans="1:35" x14ac:dyDescent="0.2">
      <c r="A49" s="5">
        <v>44</v>
      </c>
      <c r="B49" s="6" t="s">
        <v>67</v>
      </c>
      <c r="C49" s="7">
        <f>'[1]Table 2_State Distrib and Adjs'!V50</f>
        <v>2840286</v>
      </c>
      <c r="D49" s="8"/>
      <c r="E49" s="8"/>
      <c r="F49" s="8">
        <f>-'[1]Table 5C1A-Madison Prep'!AF50</f>
        <v>0</v>
      </c>
      <c r="G49" s="8">
        <f>-'[1]Table 5C1B-DArbonne'!AF50</f>
        <v>0</v>
      </c>
      <c r="H49" s="8">
        <f>-'[1]Table 5C1C-Intl_VIBE'!T50</f>
        <v>-1516.2</v>
      </c>
      <c r="I49" s="8">
        <f>-'[1]Table 5C1D-NOMMA'!AF50</f>
        <v>-303.24000000000007</v>
      </c>
      <c r="J49" s="8">
        <f>-'[1]Table 5C1E-LFNO'!AH50</f>
        <v>-1212.9599999999998</v>
      </c>
      <c r="K49" s="8">
        <f>-'[1]Table 5C1F-Lake Charles Charter'!T50</f>
        <v>0</v>
      </c>
      <c r="L49" s="8">
        <f>-'[1]Table 5C1G-JS Clark Academy'!AF50</f>
        <v>0</v>
      </c>
      <c r="M49" s="8">
        <f>-'[1]Table 5C1H-Southwest LA Charter'!T50</f>
        <v>0</v>
      </c>
      <c r="N49" s="8">
        <f>-'[1]Table 5C1I-LA Key Academy'!T50</f>
        <v>0</v>
      </c>
      <c r="O49" s="8">
        <f>-'[1]Table 5C1J-Jefferson Chamber'!T50</f>
        <v>-1137.1499999999999</v>
      </c>
      <c r="P49" s="8">
        <f>-'[1]Table 5C1K-Tallulah Charter'!AF50</f>
        <v>0</v>
      </c>
      <c r="Q49" s="8">
        <f>-'[1]Table 5C1L-Northshore Charter'!AF50</f>
        <v>0</v>
      </c>
      <c r="R49" s="8">
        <f>-'[1]Table 5C1M-B.R. Charter'!T50</f>
        <v>0</v>
      </c>
      <c r="S49" s="8">
        <f>-'[1]Table 5C1N-Delta Charter'!T50</f>
        <v>0</v>
      </c>
      <c r="T49" s="8">
        <f>-'[1]Table 5C2 - LA Virtual Admy'!AH47</f>
        <v>-2855</v>
      </c>
      <c r="U49" s="8">
        <f>-'[1]Table 5C3 - LA Connections EBR'!U47</f>
        <v>-3070</v>
      </c>
      <c r="V49" s="8">
        <f>-'[1]Table 5E_OJJ'!S50</f>
        <v>-222</v>
      </c>
      <c r="W49" s="8">
        <f t="shared" si="1"/>
        <v>-10316.549999999999</v>
      </c>
      <c r="X49" s="9">
        <f t="shared" si="2"/>
        <v>2829969.45</v>
      </c>
      <c r="Z49"/>
      <c r="AI49"/>
    </row>
    <row r="50" spans="1:35" x14ac:dyDescent="0.2">
      <c r="A50" s="10">
        <v>45</v>
      </c>
      <c r="B50" s="11" t="s">
        <v>68</v>
      </c>
      <c r="C50" s="12">
        <f>'[1]Table 2_State Distrib and Adjs'!V51</f>
        <v>2321313</v>
      </c>
      <c r="D50" s="13"/>
      <c r="E50" s="13"/>
      <c r="F50" s="13">
        <f>-'[1]Table 5C1A-Madison Prep'!AF51</f>
        <v>0</v>
      </c>
      <c r="G50" s="13">
        <f>-'[1]Table 5C1B-DArbonne'!AF51</f>
        <v>0</v>
      </c>
      <c r="H50" s="13">
        <f>-'[1]Table 5C1C-Intl_VIBE'!T51</f>
        <v>-1876.2974999999999</v>
      </c>
      <c r="I50" s="13">
        <f>-'[1]Table 5C1D-NOMMA'!AF51</f>
        <v>0</v>
      </c>
      <c r="J50" s="13">
        <f>-'[1]Table 5C1E-LFNO'!AH51</f>
        <v>-1961.5837500000002</v>
      </c>
      <c r="K50" s="13">
        <f>-'[1]Table 5C1F-Lake Charles Charter'!T51</f>
        <v>0</v>
      </c>
      <c r="L50" s="13">
        <f>-'[1]Table 5C1G-JS Clark Academy'!AF51</f>
        <v>0</v>
      </c>
      <c r="M50" s="13">
        <f>-'[1]Table 5C1H-Southwest LA Charter'!T51</f>
        <v>0</v>
      </c>
      <c r="N50" s="13">
        <f>-'[1]Table 5C1I-LA Key Academy'!T51</f>
        <v>0</v>
      </c>
      <c r="O50" s="13">
        <f>-'[1]Table 5C1J-Jefferson Chamber'!T51</f>
        <v>-1876.2974999999999</v>
      </c>
      <c r="P50" s="13">
        <f>-'[1]Table 5C1K-Tallulah Charter'!AF51</f>
        <v>0</v>
      </c>
      <c r="Q50" s="13">
        <f>-'[1]Table 5C1L-Northshore Charter'!AF51</f>
        <v>0</v>
      </c>
      <c r="R50" s="13">
        <f>-'[1]Table 5C1M-B.R. Charter'!T51</f>
        <v>0</v>
      </c>
      <c r="S50" s="13">
        <f>-'[1]Table 5C1N-Delta Charter'!T51</f>
        <v>0</v>
      </c>
      <c r="T50" s="13">
        <f>-'[1]Table 5C2 - LA Virtual Admy'!AH48</f>
        <v>-10715</v>
      </c>
      <c r="U50" s="13">
        <f>-'[1]Table 5C3 - LA Connections EBR'!U48</f>
        <v>-16042</v>
      </c>
      <c r="V50" s="13">
        <f>-'[1]Table 5E_OJJ'!S51</f>
        <v>-1240</v>
      </c>
      <c r="W50" s="13">
        <f t="shared" si="1"/>
        <v>-33711.178749999999</v>
      </c>
      <c r="X50" s="14">
        <f t="shared" si="2"/>
        <v>2287601.82125</v>
      </c>
      <c r="Z50"/>
      <c r="AI50"/>
    </row>
    <row r="51" spans="1:35" x14ac:dyDescent="0.2">
      <c r="A51" s="5">
        <v>46</v>
      </c>
      <c r="B51" s="6" t="s">
        <v>69</v>
      </c>
      <c r="C51" s="7">
        <f>'[1]Table 2_State Distrib and Adjs'!V52</f>
        <v>389399</v>
      </c>
      <c r="D51" s="8">
        <f>-'[1]Table 5B2_RSD_LA'!AJ35</f>
        <v>-41286.1</v>
      </c>
      <c r="E51" s="8"/>
      <c r="F51" s="8">
        <f>-'[1]Table 5C1A-Madison Prep'!AF52</f>
        <v>0</v>
      </c>
      <c r="G51" s="8">
        <f>-'[1]Table 5C1B-DArbonne'!AF52</f>
        <v>0</v>
      </c>
      <c r="H51" s="8">
        <f>-'[1]Table 5C1C-Intl_VIBE'!T52</f>
        <v>0</v>
      </c>
      <c r="I51" s="8">
        <f>-'[1]Table 5C1D-NOMMA'!AF52</f>
        <v>0</v>
      </c>
      <c r="J51" s="8">
        <f>-'[1]Table 5C1E-LFNO'!AH52</f>
        <v>0</v>
      </c>
      <c r="K51" s="8">
        <f>-'[1]Table 5C1F-Lake Charles Charter'!T52</f>
        <v>0</v>
      </c>
      <c r="L51" s="8">
        <f>-'[1]Table 5C1G-JS Clark Academy'!AF52</f>
        <v>0</v>
      </c>
      <c r="M51" s="8">
        <f>-'[1]Table 5C1H-Southwest LA Charter'!T52</f>
        <v>0</v>
      </c>
      <c r="N51" s="8">
        <f>-'[1]Table 5C1I-LA Key Academy'!T52</f>
        <v>0</v>
      </c>
      <c r="O51" s="8">
        <f>-'[1]Table 5C1J-Jefferson Chamber'!T52</f>
        <v>0</v>
      </c>
      <c r="P51" s="8">
        <f>-'[1]Table 5C1K-Tallulah Charter'!AF52</f>
        <v>0</v>
      </c>
      <c r="Q51" s="8">
        <f>-'[1]Table 5C1L-Northshore Charter'!AF52</f>
        <v>0</v>
      </c>
      <c r="R51" s="8">
        <f>-'[1]Table 5C1M-B.R. Charter'!T52</f>
        <v>0</v>
      </c>
      <c r="S51" s="8">
        <f>-'[1]Table 5C1N-Delta Charter'!T52</f>
        <v>0</v>
      </c>
      <c r="T51" s="8">
        <f>-'[1]Table 5C2 - LA Virtual Admy'!AH49</f>
        <v>-1259</v>
      </c>
      <c r="U51" s="8">
        <f>-'[1]Table 5C3 - LA Connections EBR'!U49</f>
        <v>-804</v>
      </c>
      <c r="V51" s="8">
        <f>-'[1]Table 5E_OJJ'!S52</f>
        <v>0</v>
      </c>
      <c r="W51" s="8">
        <f t="shared" si="1"/>
        <v>-43349.1</v>
      </c>
      <c r="X51" s="9">
        <f t="shared" si="2"/>
        <v>346049.9</v>
      </c>
      <c r="Z51"/>
      <c r="AI51"/>
    </row>
    <row r="52" spans="1:35" x14ac:dyDescent="0.2">
      <c r="A52" s="5">
        <v>47</v>
      </c>
      <c r="B52" s="6" t="s">
        <v>70</v>
      </c>
      <c r="C52" s="7">
        <f>'[1]Table 2_State Distrib and Adjs'!V53</f>
        <v>1097974</v>
      </c>
      <c r="D52" s="8"/>
      <c r="E52" s="8"/>
      <c r="F52" s="8">
        <f>-'[1]Table 5C1A-Madison Prep'!AF53</f>
        <v>0</v>
      </c>
      <c r="G52" s="8">
        <f>-'[1]Table 5C1B-DArbonne'!AF53</f>
        <v>0</v>
      </c>
      <c r="H52" s="8">
        <f>-'[1]Table 5C1C-Intl_VIBE'!T53</f>
        <v>0</v>
      </c>
      <c r="I52" s="8">
        <f>-'[1]Table 5C1D-NOMMA'!AF53</f>
        <v>0</v>
      </c>
      <c r="J52" s="8">
        <f>-'[1]Table 5C1E-LFNO'!AH53</f>
        <v>0</v>
      </c>
      <c r="K52" s="8">
        <f>-'[1]Table 5C1F-Lake Charles Charter'!T53</f>
        <v>0</v>
      </c>
      <c r="L52" s="8">
        <f>-'[1]Table 5C1G-JS Clark Academy'!AF53</f>
        <v>0</v>
      </c>
      <c r="M52" s="8">
        <f>-'[1]Table 5C1H-Southwest LA Charter'!T53</f>
        <v>0</v>
      </c>
      <c r="N52" s="8">
        <f>-'[1]Table 5C1I-LA Key Academy'!T53</f>
        <v>0</v>
      </c>
      <c r="O52" s="8">
        <f>-'[1]Table 5C1J-Jefferson Chamber'!T53</f>
        <v>0</v>
      </c>
      <c r="P52" s="8">
        <f>-'[1]Table 5C1K-Tallulah Charter'!AF53</f>
        <v>0</v>
      </c>
      <c r="Q52" s="8">
        <f>-'[1]Table 5C1L-Northshore Charter'!AF53</f>
        <v>0</v>
      </c>
      <c r="R52" s="8">
        <f>-'[1]Table 5C1M-B.R. Charter'!T53</f>
        <v>0</v>
      </c>
      <c r="S52" s="8">
        <f>-'[1]Table 5C1N-Delta Charter'!T53</f>
        <v>0</v>
      </c>
      <c r="T52" s="8">
        <f>-'[1]Table 5C2 - LA Virtual Admy'!AH50</f>
        <v>-1255</v>
      </c>
      <c r="U52" s="8">
        <f>-'[1]Table 5C3 - LA Connections EBR'!U50</f>
        <v>-994</v>
      </c>
      <c r="V52" s="8">
        <f>-'[1]Table 5E_OJJ'!S53</f>
        <v>0</v>
      </c>
      <c r="W52" s="8">
        <f t="shared" si="1"/>
        <v>-2249</v>
      </c>
      <c r="X52" s="9">
        <f t="shared" si="2"/>
        <v>1095725</v>
      </c>
      <c r="Z52"/>
      <c r="AI52"/>
    </row>
    <row r="53" spans="1:35" x14ac:dyDescent="0.2">
      <c r="A53" s="5">
        <v>48</v>
      </c>
      <c r="B53" s="6" t="s">
        <v>71</v>
      </c>
      <c r="C53" s="7">
        <f>'[1]Table 2_State Distrib and Adjs'!V54</f>
        <v>2466167</v>
      </c>
      <c r="D53" s="8"/>
      <c r="E53" s="8"/>
      <c r="F53" s="8">
        <f>-'[1]Table 5C1A-Madison Prep'!AF54</f>
        <v>0</v>
      </c>
      <c r="G53" s="8">
        <f>-'[1]Table 5C1B-DArbonne'!AF54</f>
        <v>0</v>
      </c>
      <c r="H53" s="8">
        <f>-'[1]Table 5C1C-Intl_VIBE'!T54</f>
        <v>-1072.81125</v>
      </c>
      <c r="I53" s="8">
        <f>-'[1]Table 5C1D-NOMMA'!AF54</f>
        <v>0</v>
      </c>
      <c r="J53" s="8">
        <f>-'[1]Table 5C1E-LFNO'!AH54</f>
        <v>0</v>
      </c>
      <c r="K53" s="8">
        <f>-'[1]Table 5C1F-Lake Charles Charter'!T54</f>
        <v>0</v>
      </c>
      <c r="L53" s="8">
        <f>-'[1]Table 5C1G-JS Clark Academy'!AF54</f>
        <v>0</v>
      </c>
      <c r="M53" s="8">
        <f>-'[1]Table 5C1H-Southwest LA Charter'!T54</f>
        <v>0</v>
      </c>
      <c r="N53" s="8">
        <f>-'[1]Table 5C1I-LA Key Academy'!T54</f>
        <v>0</v>
      </c>
      <c r="O53" s="8">
        <f>-'[1]Table 5C1J-Jefferson Chamber'!T54</f>
        <v>0</v>
      </c>
      <c r="P53" s="8">
        <f>-'[1]Table 5C1K-Tallulah Charter'!AF54</f>
        <v>0</v>
      </c>
      <c r="Q53" s="8">
        <f>-'[1]Table 5C1L-Northshore Charter'!AF54</f>
        <v>0</v>
      </c>
      <c r="R53" s="8">
        <f>-'[1]Table 5C1M-B.R. Charter'!T54</f>
        <v>0</v>
      </c>
      <c r="S53" s="8">
        <f>-'[1]Table 5C1N-Delta Charter'!T54</f>
        <v>0</v>
      </c>
      <c r="T53" s="8">
        <f>-'[1]Table 5C2 - LA Virtual Admy'!AH51</f>
        <v>-14736</v>
      </c>
      <c r="U53" s="8">
        <f>-'[1]Table 5C3 - LA Connections EBR'!U51</f>
        <v>-8690</v>
      </c>
      <c r="V53" s="8">
        <f>-'[1]Table 5E_OJJ'!S54</f>
        <v>-341</v>
      </c>
      <c r="W53" s="8">
        <f t="shared" si="1"/>
        <v>-24839.811249999999</v>
      </c>
      <c r="X53" s="9">
        <f t="shared" si="2"/>
        <v>2441327.1887500002</v>
      </c>
      <c r="Z53"/>
      <c r="AI53"/>
    </row>
    <row r="54" spans="1:35" x14ac:dyDescent="0.2">
      <c r="A54" s="5">
        <v>49</v>
      </c>
      <c r="B54" s="6" t="s">
        <v>72</v>
      </c>
      <c r="C54" s="7">
        <f>'[1]Table 2_State Distrib and Adjs'!V55</f>
        <v>6431071</v>
      </c>
      <c r="D54" s="8"/>
      <c r="E54" s="8"/>
      <c r="F54" s="8">
        <f>-'[1]Table 5C1A-Madison Prep'!AF55</f>
        <v>0</v>
      </c>
      <c r="G54" s="8">
        <f>-'[1]Table 5C1B-DArbonne'!AF55</f>
        <v>0</v>
      </c>
      <c r="H54" s="8">
        <f>-'[1]Table 5C1C-Intl_VIBE'!T55</f>
        <v>0</v>
      </c>
      <c r="I54" s="8">
        <f>-'[1]Table 5C1D-NOMMA'!AF55</f>
        <v>0</v>
      </c>
      <c r="J54" s="8">
        <f>-'[1]Table 5C1E-LFNO'!AH55</f>
        <v>0</v>
      </c>
      <c r="K54" s="8">
        <f>-'[1]Table 5C1F-Lake Charles Charter'!T55</f>
        <v>0</v>
      </c>
      <c r="L54" s="8">
        <f>-'[1]Table 5C1G-JS Clark Academy'!AF55</f>
        <v>-39139.674132575761</v>
      </c>
      <c r="M54" s="8">
        <f>-'[1]Table 5C1H-Southwest LA Charter'!T55</f>
        <v>0</v>
      </c>
      <c r="N54" s="8">
        <f>-'[1]Table 5C1I-LA Key Academy'!T55</f>
        <v>0</v>
      </c>
      <c r="O54" s="8">
        <f>-'[1]Table 5C1J-Jefferson Chamber'!T55</f>
        <v>0</v>
      </c>
      <c r="P54" s="8">
        <f>-'[1]Table 5C1K-Tallulah Charter'!AF55</f>
        <v>0</v>
      </c>
      <c r="Q54" s="8">
        <f>-'[1]Table 5C1L-Northshore Charter'!AF55</f>
        <v>0</v>
      </c>
      <c r="R54" s="8">
        <f>-'[1]Table 5C1M-B.R. Charter'!T55</f>
        <v>0</v>
      </c>
      <c r="S54" s="8">
        <f>-'[1]Table 5C1N-Delta Charter'!T55</f>
        <v>0</v>
      </c>
      <c r="T54" s="8">
        <f>-'[1]Table 5C2 - LA Virtual Admy'!AH52</f>
        <v>-14546</v>
      </c>
      <c r="U54" s="8">
        <f>-'[1]Table 5C3 - LA Connections EBR'!U52</f>
        <v>-5475</v>
      </c>
      <c r="V54" s="8">
        <f>-'[1]Table 5E_OJJ'!S55</f>
        <v>-1586</v>
      </c>
      <c r="W54" s="8">
        <f t="shared" si="1"/>
        <v>-60746.674132575761</v>
      </c>
      <c r="X54" s="9">
        <f t="shared" si="2"/>
        <v>6370324.3258674238</v>
      </c>
      <c r="Z54"/>
      <c r="AI54"/>
    </row>
    <row r="55" spans="1:35" x14ac:dyDescent="0.2">
      <c r="A55" s="10">
        <v>50</v>
      </c>
      <c r="B55" s="11" t="s">
        <v>73</v>
      </c>
      <c r="C55" s="12">
        <f>'[1]Table 2_State Distrib and Adjs'!V56</f>
        <v>3715860</v>
      </c>
      <c r="D55" s="13"/>
      <c r="E55" s="13"/>
      <c r="F55" s="13">
        <f>-'[1]Table 5C1A-Madison Prep'!AF56</f>
        <v>0</v>
      </c>
      <c r="G55" s="13">
        <f>-'[1]Table 5C1B-DArbonne'!AF56</f>
        <v>0</v>
      </c>
      <c r="H55" s="13">
        <f>-'[1]Table 5C1C-Intl_VIBE'!T56</f>
        <v>0</v>
      </c>
      <c r="I55" s="13">
        <f>-'[1]Table 5C1D-NOMMA'!AF56</f>
        <v>0</v>
      </c>
      <c r="J55" s="13">
        <f>-'[1]Table 5C1E-LFNO'!AH56</f>
        <v>0</v>
      </c>
      <c r="K55" s="13">
        <f>-'[1]Table 5C1F-Lake Charles Charter'!T56</f>
        <v>0</v>
      </c>
      <c r="L55" s="13">
        <f>-'[1]Table 5C1G-JS Clark Academy'!AF56</f>
        <v>0</v>
      </c>
      <c r="M55" s="13">
        <f>-'[1]Table 5C1H-Southwest LA Charter'!T56</f>
        <v>0</v>
      </c>
      <c r="N55" s="13">
        <f>-'[1]Table 5C1I-LA Key Academy'!T56</f>
        <v>0</v>
      </c>
      <c r="O55" s="13">
        <f>-'[1]Table 5C1J-Jefferson Chamber'!T56</f>
        <v>0</v>
      </c>
      <c r="P55" s="13">
        <f>-'[1]Table 5C1K-Tallulah Charter'!AF56</f>
        <v>0</v>
      </c>
      <c r="Q55" s="13">
        <f>-'[1]Table 5C1L-Northshore Charter'!AF56</f>
        <v>0</v>
      </c>
      <c r="R55" s="13">
        <f>-'[1]Table 5C1M-B.R. Charter'!T56</f>
        <v>0</v>
      </c>
      <c r="S55" s="13">
        <f>-'[1]Table 5C1N-Delta Charter'!T56</f>
        <v>0</v>
      </c>
      <c r="T55" s="13">
        <f>-'[1]Table 5C2 - LA Virtual Admy'!AH53</f>
        <v>-4005</v>
      </c>
      <c r="U55" s="13">
        <f>-'[1]Table 5C3 - LA Connections EBR'!U53</f>
        <v>-2305</v>
      </c>
      <c r="V55" s="13">
        <f>-'[1]Table 5E_OJJ'!S56</f>
        <v>-1026</v>
      </c>
      <c r="W55" s="13">
        <f t="shared" si="1"/>
        <v>-7336</v>
      </c>
      <c r="X55" s="14">
        <f t="shared" si="2"/>
        <v>3708524</v>
      </c>
      <c r="Z55"/>
      <c r="AI55"/>
    </row>
    <row r="56" spans="1:35" x14ac:dyDescent="0.2">
      <c r="A56" s="5">
        <v>51</v>
      </c>
      <c r="B56" s="6" t="s">
        <v>74</v>
      </c>
      <c r="C56" s="7">
        <f>'[1]Table 2_State Distrib and Adjs'!V57</f>
        <v>3710718</v>
      </c>
      <c r="D56" s="8"/>
      <c r="E56" s="8"/>
      <c r="F56" s="8">
        <f>-'[1]Table 5C1A-Madison Prep'!AF57</f>
        <v>0</v>
      </c>
      <c r="G56" s="8">
        <f>-'[1]Table 5C1B-DArbonne'!AF57</f>
        <v>0</v>
      </c>
      <c r="H56" s="8">
        <f>-'[1]Table 5C1C-Intl_VIBE'!T57</f>
        <v>0</v>
      </c>
      <c r="I56" s="8">
        <f>-'[1]Table 5C1D-NOMMA'!AF57</f>
        <v>0</v>
      </c>
      <c r="J56" s="8">
        <f>-'[1]Table 5C1E-LFNO'!AH57</f>
        <v>0</v>
      </c>
      <c r="K56" s="8">
        <f>-'[1]Table 5C1F-Lake Charles Charter'!T57</f>
        <v>0</v>
      </c>
      <c r="L56" s="8">
        <f>-'[1]Table 5C1G-JS Clark Academy'!AF57</f>
        <v>0</v>
      </c>
      <c r="M56" s="8">
        <f>-'[1]Table 5C1H-Southwest LA Charter'!T57</f>
        <v>0</v>
      </c>
      <c r="N56" s="8">
        <f>-'[1]Table 5C1I-LA Key Academy'!T57</f>
        <v>0</v>
      </c>
      <c r="O56" s="8">
        <f>-'[1]Table 5C1J-Jefferson Chamber'!T57</f>
        <v>0</v>
      </c>
      <c r="P56" s="8">
        <f>-'[1]Table 5C1K-Tallulah Charter'!AF57</f>
        <v>0</v>
      </c>
      <c r="Q56" s="8">
        <f>-'[1]Table 5C1L-Northshore Charter'!AF57</f>
        <v>0</v>
      </c>
      <c r="R56" s="8">
        <f>-'[1]Table 5C1M-B.R. Charter'!T57</f>
        <v>0</v>
      </c>
      <c r="S56" s="8">
        <f>-'[1]Table 5C1N-Delta Charter'!T57</f>
        <v>0</v>
      </c>
      <c r="T56" s="8">
        <f>-'[1]Table 5C2 - LA Virtual Admy'!AH54</f>
        <v>-2825</v>
      </c>
      <c r="U56" s="8">
        <f>-'[1]Table 5C3 - LA Connections EBR'!U54</f>
        <v>-315</v>
      </c>
      <c r="V56" s="8">
        <f>-'[1]Table 5E_OJJ'!S57</f>
        <v>-1217</v>
      </c>
      <c r="W56" s="8">
        <f t="shared" si="1"/>
        <v>-4357</v>
      </c>
      <c r="X56" s="9">
        <f t="shared" si="2"/>
        <v>3706361</v>
      </c>
      <c r="Z56"/>
      <c r="AI56"/>
    </row>
    <row r="57" spans="1:35" x14ac:dyDescent="0.2">
      <c r="A57" s="5">
        <v>52</v>
      </c>
      <c r="B57" s="6" t="s">
        <v>75</v>
      </c>
      <c r="C57" s="7">
        <f>'[1]Table 2_State Distrib and Adjs'!V58</f>
        <v>17425073</v>
      </c>
      <c r="D57" s="8"/>
      <c r="E57" s="8"/>
      <c r="F57" s="8">
        <f>-'[1]Table 5C1A-Madison Prep'!AF58</f>
        <v>0</v>
      </c>
      <c r="G57" s="8">
        <f>-'[1]Table 5C1B-DArbonne'!AF58</f>
        <v>0</v>
      </c>
      <c r="H57" s="8">
        <f>-'[1]Table 5C1C-Intl_VIBE'!T58</f>
        <v>-1219.194375</v>
      </c>
      <c r="I57" s="8">
        <f>-'[1]Table 5C1D-NOMMA'!AF58</f>
        <v>-354.67472727272724</v>
      </c>
      <c r="J57" s="8">
        <f>-'[1]Table 5C1E-LFNO'!AH58</f>
        <v>-406.39812499999999</v>
      </c>
      <c r="K57" s="8">
        <f>-'[1]Table 5C1F-Lake Charles Charter'!T58</f>
        <v>0</v>
      </c>
      <c r="L57" s="8">
        <f>-'[1]Table 5C1G-JS Clark Academy'!AF58</f>
        <v>0</v>
      </c>
      <c r="M57" s="8">
        <f>-'[1]Table 5C1H-Southwest LA Charter'!T58</f>
        <v>0</v>
      </c>
      <c r="N57" s="8">
        <f>-'[1]Table 5C1I-LA Key Academy'!T58</f>
        <v>0</v>
      </c>
      <c r="O57" s="8">
        <f>-'[1]Table 5C1J-Jefferson Chamber'!T58</f>
        <v>0</v>
      </c>
      <c r="P57" s="8">
        <f>-'[1]Table 5C1K-Tallulah Charter'!AF58</f>
        <v>0</v>
      </c>
      <c r="Q57" s="8">
        <f>-'[1]Table 5C1L-Northshore Charter'!AF58</f>
        <v>0</v>
      </c>
      <c r="R57" s="8">
        <f>-'[1]Table 5C1M-B.R. Charter'!T58</f>
        <v>0</v>
      </c>
      <c r="S57" s="8">
        <f>-'[1]Table 5C1N-Delta Charter'!T58</f>
        <v>0</v>
      </c>
      <c r="T57" s="8">
        <f>-'[1]Table 5C2 - LA Virtual Admy'!AH55</f>
        <v>-38483</v>
      </c>
      <c r="U57" s="8">
        <f>-'[1]Table 5C3 - LA Connections EBR'!U55</f>
        <v>-39136</v>
      </c>
      <c r="V57" s="8">
        <f>-'[1]Table 5E_OJJ'!S58</f>
        <v>-3546</v>
      </c>
      <c r="W57" s="8">
        <f t="shared" si="1"/>
        <v>-83145.267227272736</v>
      </c>
      <c r="X57" s="9">
        <f t="shared" si="2"/>
        <v>17341927.732772727</v>
      </c>
      <c r="Z57"/>
      <c r="AI57"/>
    </row>
    <row r="58" spans="1:35" x14ac:dyDescent="0.2">
      <c r="A58" s="5">
        <v>53</v>
      </c>
      <c r="B58" s="6" t="s">
        <v>76</v>
      </c>
      <c r="C58" s="7">
        <f>'[1]Table 2_State Distrib and Adjs'!V59</f>
        <v>8671469</v>
      </c>
      <c r="D58" s="8"/>
      <c r="E58" s="8"/>
      <c r="F58" s="8">
        <f>-'[1]Table 5C1A-Madison Prep'!AF59</f>
        <v>0</v>
      </c>
      <c r="G58" s="8">
        <f>-'[1]Table 5C1B-DArbonne'!AF59</f>
        <v>0</v>
      </c>
      <c r="H58" s="8">
        <f>-'[1]Table 5C1C-Intl_VIBE'!T59</f>
        <v>0</v>
      </c>
      <c r="I58" s="8">
        <f>-'[1]Table 5C1D-NOMMA'!AF59</f>
        <v>0</v>
      </c>
      <c r="J58" s="8">
        <f>-'[1]Table 5C1E-LFNO'!AH59</f>
        <v>0</v>
      </c>
      <c r="K58" s="8">
        <f>-'[1]Table 5C1F-Lake Charles Charter'!T59</f>
        <v>0</v>
      </c>
      <c r="L58" s="8">
        <f>-'[1]Table 5C1G-JS Clark Academy'!AF59</f>
        <v>0</v>
      </c>
      <c r="M58" s="8">
        <f>-'[1]Table 5C1H-Southwest LA Charter'!T59</f>
        <v>0</v>
      </c>
      <c r="N58" s="8">
        <f>-'[1]Table 5C1I-LA Key Academy'!T59</f>
        <v>0</v>
      </c>
      <c r="O58" s="8">
        <f>-'[1]Table 5C1J-Jefferson Chamber'!T59</f>
        <v>0</v>
      </c>
      <c r="P58" s="8">
        <f>-'[1]Table 5C1K-Tallulah Charter'!AF59</f>
        <v>0</v>
      </c>
      <c r="Q58" s="8">
        <f>-'[1]Table 5C1L-Northshore Charter'!AF59</f>
        <v>0</v>
      </c>
      <c r="R58" s="8">
        <f>-'[1]Table 5C1M-B.R. Charter'!T59</f>
        <v>0</v>
      </c>
      <c r="S58" s="8">
        <f>-'[1]Table 5C1N-Delta Charter'!T59</f>
        <v>0</v>
      </c>
      <c r="T58" s="8">
        <f>-'[1]Table 5C2 - LA Virtual Admy'!AH56</f>
        <v>-14976</v>
      </c>
      <c r="U58" s="8">
        <f>-'[1]Table 5C3 - LA Connections EBR'!U56</f>
        <v>-8719</v>
      </c>
      <c r="V58" s="8">
        <f>-'[1]Table 5E_OJJ'!S59</f>
        <v>-1595</v>
      </c>
      <c r="W58" s="8">
        <f t="shared" si="1"/>
        <v>-25290</v>
      </c>
      <c r="X58" s="9">
        <f t="shared" si="2"/>
        <v>8646179</v>
      </c>
      <c r="Z58"/>
      <c r="AI58"/>
    </row>
    <row r="59" spans="1:35" x14ac:dyDescent="0.2">
      <c r="A59" s="5">
        <v>54</v>
      </c>
      <c r="B59" s="6" t="s">
        <v>77</v>
      </c>
      <c r="C59" s="7">
        <f>'[1]Table 2_State Distrib and Adjs'!V60</f>
        <v>389458</v>
      </c>
      <c r="D59" s="8"/>
      <c r="E59" s="8"/>
      <c r="F59" s="8">
        <f>-'[1]Table 5C1A-Madison Prep'!AF60</f>
        <v>0</v>
      </c>
      <c r="G59" s="8">
        <f>-'[1]Table 5C1B-DArbonne'!AF60</f>
        <v>0</v>
      </c>
      <c r="H59" s="8">
        <f>-'[1]Table 5C1C-Intl_VIBE'!T60</f>
        <v>0</v>
      </c>
      <c r="I59" s="8">
        <f>-'[1]Table 5C1D-NOMMA'!AF60</f>
        <v>0</v>
      </c>
      <c r="J59" s="8">
        <f>-'[1]Table 5C1E-LFNO'!AH60</f>
        <v>0</v>
      </c>
      <c r="K59" s="8">
        <f>-'[1]Table 5C1F-Lake Charles Charter'!T60</f>
        <v>0</v>
      </c>
      <c r="L59" s="8">
        <f>-'[1]Table 5C1G-JS Clark Academy'!AF60</f>
        <v>0</v>
      </c>
      <c r="M59" s="8">
        <f>-'[1]Table 5C1H-Southwest LA Charter'!T60</f>
        <v>0</v>
      </c>
      <c r="N59" s="8">
        <f>-'[1]Table 5C1I-LA Key Academy'!T60</f>
        <v>0</v>
      </c>
      <c r="O59" s="8">
        <f>-'[1]Table 5C1J-Jefferson Chamber'!T60</f>
        <v>0</v>
      </c>
      <c r="P59" s="8">
        <f>-'[1]Table 5C1K-Tallulah Charter'!AF60</f>
        <v>0</v>
      </c>
      <c r="Q59" s="8">
        <f>-'[1]Table 5C1L-Northshore Charter'!AF60</f>
        <v>0</v>
      </c>
      <c r="R59" s="8">
        <f>-'[1]Table 5C1M-B.R. Charter'!T60</f>
        <v>0</v>
      </c>
      <c r="S59" s="8">
        <f>-'[1]Table 5C1N-Delta Charter'!T60</f>
        <v>0</v>
      </c>
      <c r="T59" s="8">
        <f>-'[1]Table 5C2 - LA Virtual Admy'!AH57</f>
        <v>0</v>
      </c>
      <c r="U59" s="8">
        <f>-'[1]Table 5C3 - LA Connections EBR'!U57</f>
        <v>-1380</v>
      </c>
      <c r="V59" s="8">
        <f>-'[1]Table 5E_OJJ'!S60</f>
        <v>-736</v>
      </c>
      <c r="W59" s="8">
        <f t="shared" si="1"/>
        <v>-2116</v>
      </c>
      <c r="X59" s="9">
        <f t="shared" si="2"/>
        <v>387342</v>
      </c>
      <c r="Z59"/>
      <c r="AI59"/>
    </row>
    <row r="60" spans="1:35" x14ac:dyDescent="0.2">
      <c r="A60" s="10">
        <v>55</v>
      </c>
      <c r="B60" s="11" t="s">
        <v>78</v>
      </c>
      <c r="C60" s="12">
        <f>'[1]Table 2_State Distrib and Adjs'!V61</f>
        <v>7321880</v>
      </c>
      <c r="D60" s="13"/>
      <c r="E60" s="13"/>
      <c r="F60" s="13">
        <f>-'[1]Table 5C1A-Madison Prep'!AF61</f>
        <v>0</v>
      </c>
      <c r="G60" s="13">
        <f>-'[1]Table 5C1B-DArbonne'!AF61</f>
        <v>0</v>
      </c>
      <c r="H60" s="13">
        <f>-'[1]Table 5C1C-Intl_VIBE'!T61</f>
        <v>0</v>
      </c>
      <c r="I60" s="13">
        <f>-'[1]Table 5C1D-NOMMA'!AF61</f>
        <v>0</v>
      </c>
      <c r="J60" s="13">
        <f>-'[1]Table 5C1E-LFNO'!AH61</f>
        <v>0</v>
      </c>
      <c r="K60" s="13">
        <f>-'[1]Table 5C1F-Lake Charles Charter'!T61</f>
        <v>0</v>
      </c>
      <c r="L60" s="13">
        <f>-'[1]Table 5C1G-JS Clark Academy'!AF61</f>
        <v>0</v>
      </c>
      <c r="M60" s="13">
        <f>-'[1]Table 5C1H-Southwest LA Charter'!T61</f>
        <v>0</v>
      </c>
      <c r="N60" s="13">
        <f>-'[1]Table 5C1I-LA Key Academy'!T61</f>
        <v>0</v>
      </c>
      <c r="O60" s="13">
        <f>-'[1]Table 5C1J-Jefferson Chamber'!T61</f>
        <v>0</v>
      </c>
      <c r="P60" s="13">
        <f>-'[1]Table 5C1K-Tallulah Charter'!AF61</f>
        <v>0</v>
      </c>
      <c r="Q60" s="13">
        <f>-'[1]Table 5C1L-Northshore Charter'!AF61</f>
        <v>0</v>
      </c>
      <c r="R60" s="13">
        <f>-'[1]Table 5C1M-B.R. Charter'!T61</f>
        <v>0</v>
      </c>
      <c r="S60" s="13">
        <f>-'[1]Table 5C1N-Delta Charter'!T61</f>
        <v>0</v>
      </c>
      <c r="T60" s="13">
        <f>-'[1]Table 5C2 - LA Virtual Admy'!AH58</f>
        <v>-7403</v>
      </c>
      <c r="U60" s="13">
        <f>-'[1]Table 5C3 - LA Connections EBR'!U58</f>
        <v>-9211</v>
      </c>
      <c r="V60" s="13">
        <f>-'[1]Table 5E_OJJ'!S61</f>
        <v>-3733</v>
      </c>
      <c r="W60" s="13">
        <f t="shared" si="1"/>
        <v>-20347</v>
      </c>
      <c r="X60" s="14">
        <f t="shared" si="2"/>
        <v>7301533</v>
      </c>
      <c r="Z60"/>
      <c r="AI60"/>
    </row>
    <row r="61" spans="1:35" x14ac:dyDescent="0.2">
      <c r="A61" s="5">
        <v>56</v>
      </c>
      <c r="B61" s="6" t="s">
        <v>79</v>
      </c>
      <c r="C61" s="7">
        <f>'[1]Table 2_State Distrib and Adjs'!V62</f>
        <v>1077568</v>
      </c>
      <c r="D61" s="8"/>
      <c r="E61" s="8"/>
      <c r="F61" s="8">
        <f>-'[1]Table 5C1A-Madison Prep'!AF62</f>
        <v>0</v>
      </c>
      <c r="G61" s="8">
        <f>-'[1]Table 5C1B-DArbonne'!AF62</f>
        <v>-165882.14164772729</v>
      </c>
      <c r="H61" s="8">
        <f>-'[1]Table 5C1C-Intl_VIBE'!T62</f>
        <v>0</v>
      </c>
      <c r="I61" s="8">
        <f>-'[1]Table 5C1D-NOMMA'!AF62</f>
        <v>0</v>
      </c>
      <c r="J61" s="8">
        <f>-'[1]Table 5C1E-LFNO'!AH62</f>
        <v>0</v>
      </c>
      <c r="K61" s="8">
        <f>-'[1]Table 5C1F-Lake Charles Charter'!T62</f>
        <v>0</v>
      </c>
      <c r="L61" s="8">
        <f>-'[1]Table 5C1G-JS Clark Academy'!AF62</f>
        <v>0</v>
      </c>
      <c r="M61" s="8">
        <f>-'[1]Table 5C1H-Southwest LA Charter'!T62</f>
        <v>0</v>
      </c>
      <c r="N61" s="8">
        <f>-'[1]Table 5C1I-LA Key Academy'!T62</f>
        <v>0</v>
      </c>
      <c r="O61" s="8">
        <f>-'[1]Table 5C1J-Jefferson Chamber'!T62</f>
        <v>0</v>
      </c>
      <c r="P61" s="8">
        <f>-'[1]Table 5C1K-Tallulah Charter'!AF62</f>
        <v>0</v>
      </c>
      <c r="Q61" s="8">
        <f>-'[1]Table 5C1L-Northshore Charter'!AF62</f>
        <v>0</v>
      </c>
      <c r="R61" s="8">
        <f>-'[1]Table 5C1M-B.R. Charter'!T62</f>
        <v>0</v>
      </c>
      <c r="S61" s="8">
        <f>-'[1]Table 5C1N-Delta Charter'!T62</f>
        <v>0</v>
      </c>
      <c r="T61" s="8">
        <f>-'[1]Table 5C2 - LA Virtual Admy'!AH59</f>
        <v>-1510</v>
      </c>
      <c r="U61" s="8">
        <f>-'[1]Table 5C3 - LA Connections EBR'!U59</f>
        <v>-1040</v>
      </c>
      <c r="V61" s="8">
        <f>-'[1]Table 5E_OJJ'!S62</f>
        <v>0</v>
      </c>
      <c r="W61" s="8">
        <f t="shared" si="1"/>
        <v>-168432.14164772729</v>
      </c>
      <c r="X61" s="9">
        <f t="shared" si="2"/>
        <v>909135.85835227277</v>
      </c>
      <c r="Z61"/>
      <c r="AI61"/>
    </row>
    <row r="62" spans="1:35" x14ac:dyDescent="0.2">
      <c r="A62" s="5">
        <v>57</v>
      </c>
      <c r="B62" s="6" t="s">
        <v>80</v>
      </c>
      <c r="C62" s="7">
        <f>'[1]Table 2_State Distrib and Adjs'!V63</f>
        <v>3951226</v>
      </c>
      <c r="D62" s="8"/>
      <c r="E62" s="8"/>
      <c r="F62" s="8">
        <f>-'[1]Table 5C1A-Madison Prep'!AF63</f>
        <v>0</v>
      </c>
      <c r="G62" s="8">
        <f>-'[1]Table 5C1B-DArbonne'!AF63</f>
        <v>0</v>
      </c>
      <c r="H62" s="8">
        <f>-'[1]Table 5C1C-Intl_VIBE'!T63</f>
        <v>0</v>
      </c>
      <c r="I62" s="8">
        <f>-'[1]Table 5C1D-NOMMA'!AF63</f>
        <v>0</v>
      </c>
      <c r="J62" s="8">
        <f>-'[1]Table 5C1E-LFNO'!AH63</f>
        <v>0</v>
      </c>
      <c r="K62" s="8">
        <f>-'[1]Table 5C1F-Lake Charles Charter'!T63</f>
        <v>0</v>
      </c>
      <c r="L62" s="8">
        <f>-'[1]Table 5C1G-JS Clark Academy'!AF63</f>
        <v>0</v>
      </c>
      <c r="M62" s="8">
        <f>-'[1]Table 5C1H-Southwest LA Charter'!T63</f>
        <v>0</v>
      </c>
      <c r="N62" s="8">
        <f>-'[1]Table 5C1I-LA Key Academy'!T63</f>
        <v>0</v>
      </c>
      <c r="O62" s="8">
        <f>-'[1]Table 5C1J-Jefferson Chamber'!T63</f>
        <v>0</v>
      </c>
      <c r="P62" s="8">
        <f>-'[1]Table 5C1K-Tallulah Charter'!AF63</f>
        <v>0</v>
      </c>
      <c r="Q62" s="8">
        <f>-'[1]Table 5C1L-Northshore Charter'!AF63</f>
        <v>0</v>
      </c>
      <c r="R62" s="8">
        <f>-'[1]Table 5C1M-B.R. Charter'!T63</f>
        <v>0</v>
      </c>
      <c r="S62" s="8">
        <f>-'[1]Table 5C1N-Delta Charter'!T63</f>
        <v>0</v>
      </c>
      <c r="T62" s="8">
        <f>-'[1]Table 5C2 - LA Virtual Admy'!AH60</f>
        <v>-6192</v>
      </c>
      <c r="U62" s="8">
        <f>-'[1]Table 5C3 - LA Connections EBR'!U60</f>
        <v>-1395</v>
      </c>
      <c r="V62" s="8">
        <f>-'[1]Table 5E_OJJ'!S63</f>
        <v>-615</v>
      </c>
      <c r="W62" s="8">
        <f t="shared" si="1"/>
        <v>-8202</v>
      </c>
      <c r="X62" s="9">
        <f t="shared" si="2"/>
        <v>3943024</v>
      </c>
      <c r="Z62"/>
      <c r="AI62"/>
    </row>
    <row r="63" spans="1:35" x14ac:dyDescent="0.2">
      <c r="A63" s="5">
        <v>58</v>
      </c>
      <c r="B63" s="6" t="s">
        <v>81</v>
      </c>
      <c r="C63" s="7">
        <f>'[1]Table 2_State Distrib and Adjs'!V64</f>
        <v>4631908</v>
      </c>
      <c r="D63" s="8"/>
      <c r="E63" s="8"/>
      <c r="F63" s="8">
        <f>-'[1]Table 5C1A-Madison Prep'!AF64</f>
        <v>0</v>
      </c>
      <c r="G63" s="8">
        <f>-'[1]Table 5C1B-DArbonne'!AF64</f>
        <v>0</v>
      </c>
      <c r="H63" s="8">
        <f>-'[1]Table 5C1C-Intl_VIBE'!T64</f>
        <v>0</v>
      </c>
      <c r="I63" s="8">
        <f>-'[1]Table 5C1D-NOMMA'!AF64</f>
        <v>0</v>
      </c>
      <c r="J63" s="8">
        <f>-'[1]Table 5C1E-LFNO'!AH64</f>
        <v>0</v>
      </c>
      <c r="K63" s="8">
        <f>-'[1]Table 5C1F-Lake Charles Charter'!T64</f>
        <v>0</v>
      </c>
      <c r="L63" s="8">
        <f>-'[1]Table 5C1G-JS Clark Academy'!AF64</f>
        <v>0</v>
      </c>
      <c r="M63" s="8">
        <f>-'[1]Table 5C1H-Southwest LA Charter'!T64</f>
        <v>0</v>
      </c>
      <c r="N63" s="8">
        <f>-'[1]Table 5C1I-LA Key Academy'!T64</f>
        <v>0</v>
      </c>
      <c r="O63" s="8">
        <f>-'[1]Table 5C1J-Jefferson Chamber'!T64</f>
        <v>0</v>
      </c>
      <c r="P63" s="8">
        <f>-'[1]Table 5C1K-Tallulah Charter'!AF64</f>
        <v>0</v>
      </c>
      <c r="Q63" s="8">
        <f>-'[1]Table 5C1L-Northshore Charter'!AF64</f>
        <v>0</v>
      </c>
      <c r="R63" s="8">
        <f>-'[1]Table 5C1M-B.R. Charter'!T64</f>
        <v>0</v>
      </c>
      <c r="S63" s="8">
        <f>-'[1]Table 5C1N-Delta Charter'!T64</f>
        <v>0</v>
      </c>
      <c r="T63" s="8">
        <f>-'[1]Table 5C2 - LA Virtual Admy'!AH61</f>
        <v>-8565</v>
      </c>
      <c r="U63" s="8">
        <f>-'[1]Table 5C3 - LA Connections EBR'!U61</f>
        <v>-4409</v>
      </c>
      <c r="V63" s="8">
        <f>-'[1]Table 5E_OJJ'!S64</f>
        <v>-105</v>
      </c>
      <c r="W63" s="8">
        <f t="shared" si="1"/>
        <v>-13079</v>
      </c>
      <c r="X63" s="9">
        <f t="shared" si="2"/>
        <v>4618829</v>
      </c>
      <c r="Z63"/>
      <c r="AI63"/>
    </row>
    <row r="64" spans="1:35" x14ac:dyDescent="0.2">
      <c r="A64" s="5">
        <v>59</v>
      </c>
      <c r="B64" s="6" t="s">
        <v>82</v>
      </c>
      <c r="C64" s="7">
        <f>'[1]Table 2_State Distrib and Adjs'!V65</f>
        <v>3029252</v>
      </c>
      <c r="D64" s="8"/>
      <c r="E64" s="8"/>
      <c r="F64" s="8">
        <f>-'[1]Table 5C1A-Madison Prep'!AF65</f>
        <v>0</v>
      </c>
      <c r="G64" s="8">
        <f>-'[1]Table 5C1B-DArbonne'!AF65</f>
        <v>0</v>
      </c>
      <c r="H64" s="8">
        <f>-'[1]Table 5C1C-Intl_VIBE'!T65</f>
        <v>0</v>
      </c>
      <c r="I64" s="8">
        <f>-'[1]Table 5C1D-NOMMA'!AF65</f>
        <v>0</v>
      </c>
      <c r="J64" s="8">
        <f>-'[1]Table 5C1E-LFNO'!AH65</f>
        <v>0</v>
      </c>
      <c r="K64" s="8">
        <f>-'[1]Table 5C1F-Lake Charles Charter'!T65</f>
        <v>0</v>
      </c>
      <c r="L64" s="8">
        <f>-'[1]Table 5C1G-JS Clark Academy'!AF65</f>
        <v>0</v>
      </c>
      <c r="M64" s="8">
        <f>-'[1]Table 5C1H-Southwest LA Charter'!T65</f>
        <v>0</v>
      </c>
      <c r="N64" s="8">
        <f>-'[1]Table 5C1I-LA Key Academy'!T65</f>
        <v>0</v>
      </c>
      <c r="O64" s="8">
        <f>-'[1]Table 5C1J-Jefferson Chamber'!T65</f>
        <v>0</v>
      </c>
      <c r="P64" s="8">
        <f>-'[1]Table 5C1K-Tallulah Charter'!AF65</f>
        <v>0</v>
      </c>
      <c r="Q64" s="8">
        <f>-'[1]Table 5C1L-Northshore Charter'!AF65</f>
        <v>-974.48193181818169</v>
      </c>
      <c r="R64" s="8">
        <f>-'[1]Table 5C1M-B.R. Charter'!T65</f>
        <v>0</v>
      </c>
      <c r="S64" s="8">
        <f>-'[1]Table 5C1N-Delta Charter'!T65</f>
        <v>0</v>
      </c>
      <c r="T64" s="8">
        <f>-'[1]Table 5C2 - LA Virtual Admy'!AH62</f>
        <v>-3453</v>
      </c>
      <c r="U64" s="8">
        <f>-'[1]Table 5C3 - LA Connections EBR'!U62</f>
        <v>-1335</v>
      </c>
      <c r="V64" s="8">
        <f>-'[1]Table 5E_OJJ'!S65</f>
        <v>-417</v>
      </c>
      <c r="W64" s="8">
        <f t="shared" si="1"/>
        <v>-6179.4819318181817</v>
      </c>
      <c r="X64" s="9">
        <f t="shared" si="2"/>
        <v>3023072.5180681818</v>
      </c>
      <c r="Z64"/>
      <c r="AI64"/>
    </row>
    <row r="65" spans="1:35" x14ac:dyDescent="0.2">
      <c r="A65" s="10">
        <v>60</v>
      </c>
      <c r="B65" s="11" t="s">
        <v>83</v>
      </c>
      <c r="C65" s="12">
        <f>'[1]Table 2_State Distrib and Adjs'!V66</f>
        <v>2974431</v>
      </c>
      <c r="D65" s="13"/>
      <c r="E65" s="13"/>
      <c r="F65" s="13">
        <f>-'[1]Table 5C1A-Madison Prep'!AF66</f>
        <v>0</v>
      </c>
      <c r="G65" s="13">
        <f>-'[1]Table 5C1B-DArbonne'!AF66</f>
        <v>0</v>
      </c>
      <c r="H65" s="13">
        <f>-'[1]Table 5C1C-Intl_VIBE'!T66</f>
        <v>0</v>
      </c>
      <c r="I65" s="13">
        <f>-'[1]Table 5C1D-NOMMA'!AF66</f>
        <v>0</v>
      </c>
      <c r="J65" s="13">
        <f>-'[1]Table 5C1E-LFNO'!AH66</f>
        <v>0</v>
      </c>
      <c r="K65" s="13">
        <f>-'[1]Table 5C1F-Lake Charles Charter'!T66</f>
        <v>0</v>
      </c>
      <c r="L65" s="13">
        <f>-'[1]Table 5C1G-JS Clark Academy'!AF66</f>
        <v>0</v>
      </c>
      <c r="M65" s="13">
        <f>-'[1]Table 5C1H-Southwest LA Charter'!T66</f>
        <v>0</v>
      </c>
      <c r="N65" s="13">
        <f>-'[1]Table 5C1I-LA Key Academy'!T66</f>
        <v>0</v>
      </c>
      <c r="O65" s="13">
        <f>-'[1]Table 5C1J-Jefferson Chamber'!T66</f>
        <v>0</v>
      </c>
      <c r="P65" s="13">
        <f>-'[1]Table 5C1K-Tallulah Charter'!AF66</f>
        <v>0</v>
      </c>
      <c r="Q65" s="13">
        <f>-'[1]Table 5C1L-Northshore Charter'!AF66</f>
        <v>0</v>
      </c>
      <c r="R65" s="13">
        <f>-'[1]Table 5C1M-B.R. Charter'!T66</f>
        <v>0</v>
      </c>
      <c r="S65" s="13">
        <f>-'[1]Table 5C1N-Delta Charter'!T66</f>
        <v>0</v>
      </c>
      <c r="T65" s="13">
        <f>-'[1]Table 5C2 - LA Virtual Admy'!AH63</f>
        <v>-7558</v>
      </c>
      <c r="U65" s="13">
        <f>-'[1]Table 5C3 - LA Connections EBR'!U63</f>
        <v>-7378</v>
      </c>
      <c r="V65" s="13">
        <f>-'[1]Table 5E_OJJ'!S66</f>
        <v>-1063</v>
      </c>
      <c r="W65" s="13">
        <f t="shared" si="1"/>
        <v>-15999</v>
      </c>
      <c r="X65" s="14">
        <f t="shared" si="2"/>
        <v>2958432</v>
      </c>
      <c r="Z65"/>
      <c r="AI65"/>
    </row>
    <row r="66" spans="1:35" x14ac:dyDescent="0.2">
      <c r="A66" s="5">
        <v>61</v>
      </c>
      <c r="B66" s="6" t="s">
        <v>84</v>
      </c>
      <c r="C66" s="7">
        <f>'[1]Table 2_State Distrib and Adjs'!V67</f>
        <v>1123771</v>
      </c>
      <c r="D66" s="8"/>
      <c r="E66" s="8"/>
      <c r="F66" s="8">
        <f>-'[1]Table 5C1A-Madison Prep'!AF67</f>
        <v>-1141.7369886363635</v>
      </c>
      <c r="G66" s="8">
        <f>-'[1]Table 5C1B-DArbonne'!AF67</f>
        <v>0</v>
      </c>
      <c r="H66" s="8">
        <f>-'[1]Table 5C1C-Intl_VIBE'!T67</f>
        <v>0</v>
      </c>
      <c r="I66" s="8">
        <f>-'[1]Table 5C1D-NOMMA'!AF67</f>
        <v>0</v>
      </c>
      <c r="J66" s="8">
        <f>-'[1]Table 5C1E-LFNO'!AH67</f>
        <v>0</v>
      </c>
      <c r="K66" s="8">
        <f>-'[1]Table 5C1F-Lake Charles Charter'!T67</f>
        <v>0</v>
      </c>
      <c r="L66" s="8">
        <f>-'[1]Table 5C1G-JS Clark Academy'!AF67</f>
        <v>0</v>
      </c>
      <c r="M66" s="8">
        <f>-'[1]Table 5C1H-Southwest LA Charter'!T67</f>
        <v>0</v>
      </c>
      <c r="N66" s="8">
        <f>-'[1]Table 5C1I-LA Key Academy'!T67</f>
        <v>0</v>
      </c>
      <c r="O66" s="8">
        <f>-'[1]Table 5C1J-Jefferson Chamber'!T67</f>
        <v>0</v>
      </c>
      <c r="P66" s="8">
        <f>-'[1]Table 5C1K-Tallulah Charter'!AF67</f>
        <v>0</v>
      </c>
      <c r="Q66" s="8">
        <f>-'[1]Table 5C1L-Northshore Charter'!AF67</f>
        <v>0</v>
      </c>
      <c r="R66" s="8">
        <f>-'[1]Table 5C1M-B.R. Charter'!T67</f>
        <v>0</v>
      </c>
      <c r="S66" s="8">
        <f>-'[1]Table 5C1N-Delta Charter'!T67</f>
        <v>0</v>
      </c>
      <c r="T66" s="8">
        <f>-'[1]Table 5C2 - LA Virtual Admy'!AH64</f>
        <v>-3992</v>
      </c>
      <c r="U66" s="8">
        <f>-'[1]Table 5C3 - LA Connections EBR'!U64</f>
        <v>-4423</v>
      </c>
      <c r="V66" s="8">
        <f>-'[1]Table 5E_OJJ'!S67</f>
        <v>-1215</v>
      </c>
      <c r="W66" s="8">
        <f t="shared" si="1"/>
        <v>-10771.736988636363</v>
      </c>
      <c r="X66" s="9">
        <f t="shared" si="2"/>
        <v>1112999.2630113636</v>
      </c>
      <c r="Z66"/>
      <c r="AI66"/>
    </row>
    <row r="67" spans="1:35" x14ac:dyDescent="0.2">
      <c r="A67" s="5">
        <v>62</v>
      </c>
      <c r="B67" s="6" t="s">
        <v>85</v>
      </c>
      <c r="C67" s="7">
        <f>'[1]Table 2_State Distrib and Adjs'!V68</f>
        <v>1080986</v>
      </c>
      <c r="D67" s="8"/>
      <c r="E67" s="8"/>
      <c r="F67" s="8">
        <f>-'[1]Table 5C1A-Madison Prep'!AF68</f>
        <v>0</v>
      </c>
      <c r="G67" s="8">
        <f>-'[1]Table 5C1B-DArbonne'!AF68</f>
        <v>0</v>
      </c>
      <c r="H67" s="8">
        <f>-'[1]Table 5C1C-Intl_VIBE'!T68</f>
        <v>0</v>
      </c>
      <c r="I67" s="8">
        <f>-'[1]Table 5C1D-NOMMA'!AF68</f>
        <v>0</v>
      </c>
      <c r="J67" s="8">
        <f>-'[1]Table 5C1E-LFNO'!AH68</f>
        <v>0</v>
      </c>
      <c r="K67" s="8">
        <f>-'[1]Table 5C1F-Lake Charles Charter'!T68</f>
        <v>0</v>
      </c>
      <c r="L67" s="8">
        <f>-'[1]Table 5C1G-JS Clark Academy'!AF68</f>
        <v>0</v>
      </c>
      <c r="M67" s="8">
        <f>-'[1]Table 5C1H-Southwest LA Charter'!T68</f>
        <v>0</v>
      </c>
      <c r="N67" s="8">
        <f>-'[1]Table 5C1I-LA Key Academy'!T68</f>
        <v>0</v>
      </c>
      <c r="O67" s="8">
        <f>-'[1]Table 5C1J-Jefferson Chamber'!T68</f>
        <v>0</v>
      </c>
      <c r="P67" s="8">
        <f>-'[1]Table 5C1K-Tallulah Charter'!AF68</f>
        <v>0</v>
      </c>
      <c r="Q67" s="8">
        <f>-'[1]Table 5C1L-Northshore Charter'!AF68</f>
        <v>0</v>
      </c>
      <c r="R67" s="8">
        <f>-'[1]Table 5C1M-B.R. Charter'!T68</f>
        <v>0</v>
      </c>
      <c r="S67" s="8">
        <f>-'[1]Table 5C1N-Delta Charter'!T68</f>
        <v>0</v>
      </c>
      <c r="T67" s="8">
        <f>-'[1]Table 5C2 - LA Virtual Admy'!AH65</f>
        <v>-1218</v>
      </c>
      <c r="U67" s="8">
        <f>-'[1]Table 5C3 - LA Connections EBR'!U65</f>
        <v>-145</v>
      </c>
      <c r="V67" s="8">
        <f>-'[1]Table 5E_OJJ'!S68</f>
        <v>-13</v>
      </c>
      <c r="W67" s="8">
        <f t="shared" si="1"/>
        <v>-1376</v>
      </c>
      <c r="X67" s="9">
        <f t="shared" si="2"/>
        <v>1079610</v>
      </c>
      <c r="Z67"/>
      <c r="AI67"/>
    </row>
    <row r="68" spans="1:35" x14ac:dyDescent="0.2">
      <c r="A68" s="5">
        <v>63</v>
      </c>
      <c r="B68" s="6" t="s">
        <v>86</v>
      </c>
      <c r="C68" s="7">
        <f>'[1]Table 2_State Distrib and Adjs'!V69</f>
        <v>868966</v>
      </c>
      <c r="D68" s="8"/>
      <c r="E68" s="8"/>
      <c r="F68" s="8">
        <f>-'[1]Table 5C1A-Madison Prep'!AF69</f>
        <v>0</v>
      </c>
      <c r="G68" s="8">
        <f>-'[1]Table 5C1B-DArbonne'!AF69</f>
        <v>0</v>
      </c>
      <c r="H68" s="8">
        <f>-'[1]Table 5C1C-Intl_VIBE'!T69</f>
        <v>0</v>
      </c>
      <c r="I68" s="8">
        <f>-'[1]Table 5C1D-NOMMA'!AF69</f>
        <v>0</v>
      </c>
      <c r="J68" s="8">
        <f>-'[1]Table 5C1E-LFNO'!AH69</f>
        <v>0</v>
      </c>
      <c r="K68" s="8">
        <f>-'[1]Table 5C1F-Lake Charles Charter'!T69</f>
        <v>0</v>
      </c>
      <c r="L68" s="8">
        <f>-'[1]Table 5C1G-JS Clark Academy'!AF69</f>
        <v>0</v>
      </c>
      <c r="M68" s="8">
        <f>-'[1]Table 5C1H-Southwest LA Charter'!T69</f>
        <v>0</v>
      </c>
      <c r="N68" s="8">
        <f>-'[1]Table 5C1I-LA Key Academy'!T69</f>
        <v>0</v>
      </c>
      <c r="O68" s="8">
        <f>-'[1]Table 5C1J-Jefferson Chamber'!T69</f>
        <v>0</v>
      </c>
      <c r="P68" s="8">
        <f>-'[1]Table 5C1K-Tallulah Charter'!AF69</f>
        <v>0</v>
      </c>
      <c r="Q68" s="8">
        <f>-'[1]Table 5C1L-Northshore Charter'!AF69</f>
        <v>0</v>
      </c>
      <c r="R68" s="8">
        <f>-'[1]Table 5C1M-B.R. Charter'!T69</f>
        <v>0</v>
      </c>
      <c r="S68" s="8">
        <f>-'[1]Table 5C1N-Delta Charter'!T69</f>
        <v>0</v>
      </c>
      <c r="T68" s="8">
        <f>-'[1]Table 5C2 - LA Virtual Admy'!AH66</f>
        <v>-843</v>
      </c>
      <c r="U68" s="8">
        <f>-'[1]Table 5C3 - LA Connections EBR'!U66</f>
        <v>-527</v>
      </c>
      <c r="V68" s="8">
        <f>-'[1]Table 5E_OJJ'!S69</f>
        <v>0</v>
      </c>
      <c r="W68" s="8">
        <f t="shared" si="1"/>
        <v>-1370</v>
      </c>
      <c r="X68" s="9">
        <f t="shared" si="2"/>
        <v>867596</v>
      </c>
      <c r="Z68"/>
      <c r="AI68"/>
    </row>
    <row r="69" spans="1:35" x14ac:dyDescent="0.2">
      <c r="A69" s="5">
        <v>64</v>
      </c>
      <c r="B69" s="6" t="s">
        <v>87</v>
      </c>
      <c r="C69" s="7">
        <f>'[1]Table 2_State Distrib and Adjs'!V70</f>
        <v>1305092</v>
      </c>
      <c r="D69" s="8"/>
      <c r="E69" s="8"/>
      <c r="F69" s="8">
        <f>-'[1]Table 5C1A-Madison Prep'!AF70</f>
        <v>0</v>
      </c>
      <c r="G69" s="8">
        <f>-'[1]Table 5C1B-DArbonne'!AF70</f>
        <v>0</v>
      </c>
      <c r="H69" s="8">
        <f>-'[1]Table 5C1C-Intl_VIBE'!T70</f>
        <v>0</v>
      </c>
      <c r="I69" s="8">
        <f>-'[1]Table 5C1D-NOMMA'!AF70</f>
        <v>0</v>
      </c>
      <c r="J69" s="8">
        <f>-'[1]Table 5C1E-LFNO'!AH70</f>
        <v>0</v>
      </c>
      <c r="K69" s="8">
        <f>-'[1]Table 5C1F-Lake Charles Charter'!T70</f>
        <v>0</v>
      </c>
      <c r="L69" s="8">
        <f>-'[1]Table 5C1G-JS Clark Academy'!AF70</f>
        <v>0</v>
      </c>
      <c r="M69" s="8">
        <f>-'[1]Table 5C1H-Southwest LA Charter'!T70</f>
        <v>0</v>
      </c>
      <c r="N69" s="8">
        <f>-'[1]Table 5C1I-LA Key Academy'!T70</f>
        <v>0</v>
      </c>
      <c r="O69" s="8">
        <f>-'[1]Table 5C1J-Jefferson Chamber'!T70</f>
        <v>0</v>
      </c>
      <c r="P69" s="8">
        <f>-'[1]Table 5C1K-Tallulah Charter'!AF70</f>
        <v>0</v>
      </c>
      <c r="Q69" s="8">
        <f>-'[1]Table 5C1L-Northshore Charter'!AF70</f>
        <v>0</v>
      </c>
      <c r="R69" s="8">
        <f>-'[1]Table 5C1M-B.R. Charter'!T70</f>
        <v>0</v>
      </c>
      <c r="S69" s="8">
        <f>-'[1]Table 5C1N-Delta Charter'!T70</f>
        <v>0</v>
      </c>
      <c r="T69" s="8">
        <f>-'[1]Table 5C2 - LA Virtual Admy'!AH67</f>
        <v>-975</v>
      </c>
      <c r="U69" s="8">
        <f>-'[1]Table 5C3 - LA Connections EBR'!U67</f>
        <v>-868</v>
      </c>
      <c r="V69" s="8">
        <f>-'[1]Table 5E_OJJ'!S70</f>
        <v>-127</v>
      </c>
      <c r="W69" s="8">
        <f t="shared" si="1"/>
        <v>-1970</v>
      </c>
      <c r="X69" s="9">
        <f t="shared" si="2"/>
        <v>1303122</v>
      </c>
      <c r="Z69"/>
      <c r="AI69"/>
    </row>
    <row r="70" spans="1:35" x14ac:dyDescent="0.2">
      <c r="A70" s="10">
        <v>65</v>
      </c>
      <c r="B70" s="11" t="s">
        <v>88</v>
      </c>
      <c r="C70" s="12">
        <f>'[1]Table 2_State Distrib and Adjs'!V71</f>
        <v>3714205</v>
      </c>
      <c r="D70" s="13"/>
      <c r="E70" s="13"/>
      <c r="F70" s="13">
        <f>-'[1]Table 5C1A-Madison Prep'!AF71</f>
        <v>0</v>
      </c>
      <c r="G70" s="13">
        <f>-'[1]Table 5C1B-DArbonne'!AF71</f>
        <v>249.42487500000001</v>
      </c>
      <c r="H70" s="13">
        <f>-'[1]Table 5C1C-Intl_VIBE'!T71</f>
        <v>0</v>
      </c>
      <c r="I70" s="13">
        <f>-'[1]Table 5C1D-NOMMA'!AF71</f>
        <v>0</v>
      </c>
      <c r="J70" s="13">
        <f>-'[1]Table 5C1E-LFNO'!AH71</f>
        <v>0</v>
      </c>
      <c r="K70" s="13">
        <f>-'[1]Table 5C1F-Lake Charles Charter'!T71</f>
        <v>0</v>
      </c>
      <c r="L70" s="13">
        <f>-'[1]Table 5C1G-JS Clark Academy'!AF71</f>
        <v>0</v>
      </c>
      <c r="M70" s="13">
        <f>-'[1]Table 5C1H-Southwest LA Charter'!T71</f>
        <v>0</v>
      </c>
      <c r="N70" s="13">
        <f>-'[1]Table 5C1I-LA Key Academy'!T71</f>
        <v>0</v>
      </c>
      <c r="O70" s="13">
        <f>-'[1]Table 5C1J-Jefferson Chamber'!T71</f>
        <v>0</v>
      </c>
      <c r="P70" s="13">
        <f>-'[1]Table 5C1K-Tallulah Charter'!AF71</f>
        <v>0</v>
      </c>
      <c r="Q70" s="13">
        <f>-'[1]Table 5C1L-Northshore Charter'!AF71</f>
        <v>0</v>
      </c>
      <c r="R70" s="13">
        <f>-'[1]Table 5C1M-B.R. Charter'!T71</f>
        <v>0</v>
      </c>
      <c r="S70" s="13">
        <f>-'[1]Table 5C1N-Delta Charter'!T71</f>
        <v>0</v>
      </c>
      <c r="T70" s="13">
        <f>-'[1]Table 5C2 - LA Virtual Admy'!AH68</f>
        <v>-3135</v>
      </c>
      <c r="U70" s="13">
        <f>-'[1]Table 5C3 - LA Connections EBR'!U68</f>
        <v>-1497</v>
      </c>
      <c r="V70" s="13">
        <f>-'[1]Table 5E_OJJ'!S71</f>
        <v>-265</v>
      </c>
      <c r="W70" s="13">
        <f t="shared" ref="W70:W74" si="3">SUM(D70:V70)</f>
        <v>-4647.5751249999994</v>
      </c>
      <c r="X70" s="14">
        <f t="shared" ref="X70:X74" si="4">C70+W70</f>
        <v>3709557.424875</v>
      </c>
      <c r="Z70"/>
      <c r="AI70"/>
    </row>
    <row r="71" spans="1:35" x14ac:dyDescent="0.2">
      <c r="A71" s="15">
        <v>66</v>
      </c>
      <c r="B71" s="16" t="s">
        <v>89</v>
      </c>
      <c r="C71" s="17">
        <f>'[1]Table 2_State Distrib and Adjs'!V72</f>
        <v>1194880</v>
      </c>
      <c r="D71" s="18"/>
      <c r="E71" s="18"/>
      <c r="F71" s="18">
        <f>-'[1]Table 5C1A-Madison Prep'!AF72</f>
        <v>0</v>
      </c>
      <c r="G71" s="18">
        <f>-'[1]Table 5C1B-DArbonne'!AF72</f>
        <v>0</v>
      </c>
      <c r="H71" s="18">
        <f>-'[1]Table 5C1C-Intl_VIBE'!T72</f>
        <v>0</v>
      </c>
      <c r="I71" s="18">
        <f>-'[1]Table 5C1D-NOMMA'!AF72</f>
        <v>0</v>
      </c>
      <c r="J71" s="18">
        <f>-'[1]Table 5C1E-LFNO'!AH72</f>
        <v>0</v>
      </c>
      <c r="K71" s="18">
        <f>-'[1]Table 5C1F-Lake Charles Charter'!T72</f>
        <v>0</v>
      </c>
      <c r="L71" s="18">
        <f>-'[1]Table 5C1G-JS Clark Academy'!AF72</f>
        <v>0</v>
      </c>
      <c r="M71" s="18">
        <f>-'[1]Table 5C1H-Southwest LA Charter'!T72</f>
        <v>0</v>
      </c>
      <c r="N71" s="18">
        <f>-'[1]Table 5C1I-LA Key Academy'!T72</f>
        <v>0</v>
      </c>
      <c r="O71" s="18">
        <f>-'[1]Table 5C1J-Jefferson Chamber'!T72</f>
        <v>0</v>
      </c>
      <c r="P71" s="18">
        <f>-'[1]Table 5C1K-Tallulah Charter'!AF72</f>
        <v>0</v>
      </c>
      <c r="Q71" s="18">
        <f>-'[1]Table 5C1L-Northshore Charter'!AF72</f>
        <v>-44196.270284090904</v>
      </c>
      <c r="R71" s="18">
        <f>-'[1]Table 5C1M-B.R. Charter'!T72</f>
        <v>0</v>
      </c>
      <c r="S71" s="18">
        <f>-'[1]Table 5C1N-Delta Charter'!T72</f>
        <v>0</v>
      </c>
      <c r="T71" s="18">
        <f>-'[1]Table 5C2 - LA Virtual Admy'!AH69</f>
        <v>-1502</v>
      </c>
      <c r="U71" s="18">
        <f>-'[1]Table 5C3 - LA Connections EBR'!U69</f>
        <v>-1025</v>
      </c>
      <c r="V71" s="18">
        <f>-'[1]Table 5E_OJJ'!S72</f>
        <v>-219</v>
      </c>
      <c r="W71" s="18">
        <f t="shared" si="3"/>
        <v>-46942.270284090904</v>
      </c>
      <c r="X71" s="19">
        <f t="shared" si="4"/>
        <v>1147937.7297159091</v>
      </c>
      <c r="Z71"/>
      <c r="AI71"/>
    </row>
    <row r="72" spans="1:35" x14ac:dyDescent="0.2">
      <c r="A72" s="20">
        <v>67</v>
      </c>
      <c r="B72" s="21" t="s">
        <v>90</v>
      </c>
      <c r="C72" s="7">
        <f>'[1]Table 2_State Distrib and Adjs'!V73</f>
        <v>2404787</v>
      </c>
      <c r="D72" s="8"/>
      <c r="E72" s="8"/>
      <c r="F72" s="8">
        <f>-'[1]Table 5C1A-Madison Prep'!AF73</f>
        <v>-1294.0960454545454</v>
      </c>
      <c r="G72" s="8">
        <f>-'[1]Table 5C1B-DArbonne'!AF73</f>
        <v>0</v>
      </c>
      <c r="H72" s="8">
        <f>-'[1]Table 5C1C-Intl_VIBE'!T73</f>
        <v>0</v>
      </c>
      <c r="I72" s="8">
        <f>-'[1]Table 5C1D-NOMMA'!AF73</f>
        <v>0</v>
      </c>
      <c r="J72" s="8">
        <f>-'[1]Table 5C1E-LFNO'!AH73</f>
        <v>0</v>
      </c>
      <c r="K72" s="8">
        <f>-'[1]Table 5C1F-Lake Charles Charter'!T73</f>
        <v>0</v>
      </c>
      <c r="L72" s="8">
        <f>-'[1]Table 5C1G-JS Clark Academy'!AF73</f>
        <v>0</v>
      </c>
      <c r="M72" s="8">
        <f>-'[1]Table 5C1H-Southwest LA Charter'!T73</f>
        <v>0</v>
      </c>
      <c r="N72" s="8">
        <f>-'[1]Table 5C1I-LA Key Academy'!T73</f>
        <v>0</v>
      </c>
      <c r="O72" s="8">
        <f>-'[1]Table 5C1J-Jefferson Chamber'!T73</f>
        <v>0</v>
      </c>
      <c r="P72" s="8">
        <f>-'[1]Table 5C1K-Tallulah Charter'!AF73</f>
        <v>0</v>
      </c>
      <c r="Q72" s="8">
        <f>-'[1]Table 5C1L-Northshore Charter'!AF73</f>
        <v>0</v>
      </c>
      <c r="R72" s="8">
        <f>-'[1]Table 5C1M-B.R. Charter'!T73</f>
        <v>0</v>
      </c>
      <c r="S72" s="8">
        <f>-'[1]Table 5C1N-Delta Charter'!T73</f>
        <v>0</v>
      </c>
      <c r="T72" s="8">
        <f>-'[1]Table 5C2 - LA Virtual Admy'!AH70</f>
        <v>64</v>
      </c>
      <c r="U72" s="8">
        <f>-'[1]Table 5C3 - LA Connections EBR'!U70</f>
        <v>-1172</v>
      </c>
      <c r="V72" s="8">
        <f>-'[1]Table 5E_OJJ'!S73</f>
        <v>0</v>
      </c>
      <c r="W72" s="8">
        <f t="shared" si="3"/>
        <v>-2402.0960454545457</v>
      </c>
      <c r="X72" s="9">
        <f t="shared" si="4"/>
        <v>2402384.9039545455</v>
      </c>
      <c r="Z72"/>
      <c r="AI72"/>
    </row>
    <row r="73" spans="1:35" x14ac:dyDescent="0.2">
      <c r="A73" s="5">
        <v>68</v>
      </c>
      <c r="B73" s="6" t="s">
        <v>91</v>
      </c>
      <c r="C73" s="7">
        <f>'[1]Table 2_State Distrib and Adjs'!V74</f>
        <v>975282</v>
      </c>
      <c r="D73" s="8"/>
      <c r="E73" s="8"/>
      <c r="F73" s="8">
        <f>-'[1]Table 5C1A-Madison Prep'!AF74</f>
        <v>-1304.2463636363634</v>
      </c>
      <c r="G73" s="8">
        <f>-'[1]Table 5C1B-DArbonne'!AF74</f>
        <v>0</v>
      </c>
      <c r="H73" s="8">
        <f>-'[1]Table 5C1C-Intl_VIBE'!T74</f>
        <v>0</v>
      </c>
      <c r="I73" s="8">
        <f>-'[1]Table 5C1D-NOMMA'!AF74</f>
        <v>0</v>
      </c>
      <c r="J73" s="8">
        <f>-'[1]Table 5C1E-LFNO'!AH74</f>
        <v>0</v>
      </c>
      <c r="K73" s="8">
        <f>-'[1]Table 5C1F-Lake Charles Charter'!T74</f>
        <v>0</v>
      </c>
      <c r="L73" s="8">
        <f>-'[1]Table 5C1G-JS Clark Academy'!AF74</f>
        <v>0</v>
      </c>
      <c r="M73" s="8">
        <f>-'[1]Table 5C1H-Southwest LA Charter'!T74</f>
        <v>0</v>
      </c>
      <c r="N73" s="8">
        <f>-'[1]Table 5C1I-LA Key Academy'!T74</f>
        <v>0</v>
      </c>
      <c r="O73" s="8">
        <f>-'[1]Table 5C1J-Jefferson Chamber'!T74</f>
        <v>0</v>
      </c>
      <c r="P73" s="8">
        <f>-'[1]Table 5C1K-Tallulah Charter'!AF74</f>
        <v>0</v>
      </c>
      <c r="Q73" s="8">
        <f>-'[1]Table 5C1L-Northshore Charter'!AF74</f>
        <v>0</v>
      </c>
      <c r="R73" s="8">
        <f>-'[1]Table 5C1M-B.R. Charter'!T74</f>
        <v>-1336.6499999999999</v>
      </c>
      <c r="S73" s="8">
        <f>-'[1]Table 5C1N-Delta Charter'!T74</f>
        <v>0</v>
      </c>
      <c r="T73" s="8">
        <f>-'[1]Table 5C2 - LA Virtual Admy'!AH71</f>
        <v>-886</v>
      </c>
      <c r="U73" s="8">
        <f>-'[1]Table 5C3 - LA Connections EBR'!U71</f>
        <v>-2205</v>
      </c>
      <c r="V73" s="8">
        <f>-'[1]Table 5E_OJJ'!S74</f>
        <v>0</v>
      </c>
      <c r="W73" s="8">
        <f t="shared" si="3"/>
        <v>-5731.8963636363633</v>
      </c>
      <c r="X73" s="9">
        <f t="shared" si="4"/>
        <v>969550.10363636364</v>
      </c>
      <c r="Z73"/>
      <c r="AI73"/>
    </row>
    <row r="74" spans="1:35" x14ac:dyDescent="0.2">
      <c r="A74" s="10">
        <v>69</v>
      </c>
      <c r="B74" s="11" t="s">
        <v>92</v>
      </c>
      <c r="C74" s="12">
        <f>'[1]Table 2_State Distrib and Adjs'!V75</f>
        <v>2193664</v>
      </c>
      <c r="D74" s="13"/>
      <c r="E74" s="13"/>
      <c r="F74" s="13">
        <f>-'[1]Table 5C1A-Madison Prep'!AF75</f>
        <v>0</v>
      </c>
      <c r="G74" s="13">
        <f>-'[1]Table 5C1B-DArbonne'!AF75</f>
        <v>0</v>
      </c>
      <c r="H74" s="13">
        <f>-'[1]Table 5C1C-Intl_VIBE'!T75</f>
        <v>0</v>
      </c>
      <c r="I74" s="13">
        <f>-'[1]Table 5C1D-NOMMA'!AF75</f>
        <v>0</v>
      </c>
      <c r="J74" s="13">
        <f>-'[1]Table 5C1E-LFNO'!AH75</f>
        <v>0</v>
      </c>
      <c r="K74" s="13">
        <f>-'[1]Table 5C1F-Lake Charles Charter'!T75</f>
        <v>0</v>
      </c>
      <c r="L74" s="13">
        <f>-'[1]Table 5C1G-JS Clark Academy'!AF75</f>
        <v>0</v>
      </c>
      <c r="M74" s="13">
        <f>-'[1]Table 5C1H-Southwest LA Charter'!T75</f>
        <v>0</v>
      </c>
      <c r="N74" s="13">
        <f>-'[1]Table 5C1I-LA Key Academy'!T75</f>
        <v>0</v>
      </c>
      <c r="O74" s="13">
        <f>-'[1]Table 5C1J-Jefferson Chamber'!T75</f>
        <v>0</v>
      </c>
      <c r="P74" s="13">
        <f>-'[1]Table 5C1K-Tallulah Charter'!AF75</f>
        <v>0</v>
      </c>
      <c r="Q74" s="13">
        <f>-'[1]Table 5C1L-Northshore Charter'!AF75</f>
        <v>0</v>
      </c>
      <c r="R74" s="13">
        <f>-'[1]Table 5C1M-B.R. Charter'!T75</f>
        <v>0</v>
      </c>
      <c r="S74" s="13">
        <f>-'[1]Table 5C1N-Delta Charter'!T75</f>
        <v>0</v>
      </c>
      <c r="T74" s="13">
        <f>-'[1]Table 5C2 - LA Virtual Admy'!AH72</f>
        <v>-3262</v>
      </c>
      <c r="U74" s="13">
        <f>-'[1]Table 5C3 - LA Connections EBR'!U72</f>
        <v>-488</v>
      </c>
      <c r="V74" s="13">
        <f>-'[1]Table 5E_OJJ'!S75</f>
        <v>0</v>
      </c>
      <c r="W74" s="13">
        <f t="shared" si="3"/>
        <v>-3750</v>
      </c>
      <c r="X74" s="14">
        <f t="shared" si="4"/>
        <v>2189914</v>
      </c>
      <c r="Z74"/>
      <c r="AI74"/>
    </row>
    <row r="75" spans="1:35" ht="13.5" thickBot="1" x14ac:dyDescent="0.25">
      <c r="A75" s="22"/>
      <c r="B75" s="23" t="s">
        <v>93</v>
      </c>
      <c r="C75" s="24">
        <f t="shared" ref="C75:X75" si="5">SUM(C6:C74)</f>
        <v>270164652</v>
      </c>
      <c r="D75" s="24">
        <f t="shared" si="5"/>
        <v>-1407131.3260000001</v>
      </c>
      <c r="E75" s="24">
        <f t="shared" si="5"/>
        <v>-11130804.651500002</v>
      </c>
      <c r="F75" s="24">
        <f t="shared" si="5"/>
        <v>-151595.88921590909</v>
      </c>
      <c r="G75" s="24">
        <f t="shared" si="5"/>
        <v>-174005.60935227273</v>
      </c>
      <c r="H75" s="24">
        <f t="shared" si="5"/>
        <v>-175857.33812499998</v>
      </c>
      <c r="I75" s="24">
        <f t="shared" si="5"/>
        <v>-170849.29824242424</v>
      </c>
      <c r="J75" s="24">
        <f t="shared" si="5"/>
        <v>-140262.97584090909</v>
      </c>
      <c r="K75" s="24">
        <f t="shared" si="5"/>
        <v>-281664.07500000001</v>
      </c>
      <c r="L75" s="24">
        <f t="shared" si="5"/>
        <v>-39099.169587121214</v>
      </c>
      <c r="M75" s="24">
        <f t="shared" si="5"/>
        <v>-197274.91</v>
      </c>
      <c r="N75" s="24">
        <f t="shared" si="5"/>
        <v>-72822.986250000002</v>
      </c>
      <c r="O75" s="24">
        <f t="shared" si="5"/>
        <v>-44925.488125000003</v>
      </c>
      <c r="P75" s="24">
        <f t="shared" si="5"/>
        <v>-69361.48895454545</v>
      </c>
      <c r="Q75" s="24">
        <f t="shared" si="5"/>
        <v>-45170.752215909088</v>
      </c>
      <c r="R75" s="24">
        <f t="shared" si="5"/>
        <v>-343138.67000000004</v>
      </c>
      <c r="S75" s="24">
        <f t="shared" si="5"/>
        <v>-69693.329999999987</v>
      </c>
      <c r="T75" s="24">
        <f>SUM(T6:T74)</f>
        <v>-625003</v>
      </c>
      <c r="U75" s="24">
        <f>SUM(U6:U74)</f>
        <v>-385928</v>
      </c>
      <c r="V75" s="24">
        <f t="shared" si="5"/>
        <v>-97350</v>
      </c>
      <c r="W75" s="24">
        <f t="shared" si="5"/>
        <v>-15621938.958409097</v>
      </c>
      <c r="X75" s="25">
        <f t="shared" si="5"/>
        <v>254542713.04159084</v>
      </c>
      <c r="Z75"/>
      <c r="AI75"/>
    </row>
    <row r="76" spans="1:35" ht="13.5" thickTop="1" x14ac:dyDescent="0.2">
      <c r="Y76" s="26"/>
      <c r="Z76" s="26"/>
      <c r="AA76" s="26"/>
      <c r="AB76" s="26"/>
      <c r="AC76" s="26"/>
      <c r="AD76" s="26"/>
      <c r="AG76" s="26"/>
    </row>
    <row r="77" spans="1:35" x14ac:dyDescent="0.2">
      <c r="X77" s="28">
        <f>SUM(C75:V75)</f>
        <v>254542713.04159096</v>
      </c>
    </row>
    <row r="78" spans="1:35" ht="37.5" customHeight="1" x14ac:dyDescent="0.2">
      <c r="D78" s="29"/>
      <c r="E78" s="29"/>
      <c r="F78" s="29"/>
      <c r="G78" s="29"/>
      <c r="H78" s="29"/>
      <c r="I78" s="29"/>
      <c r="J78" s="29"/>
      <c r="Y78" s="28"/>
      <c r="AA78" s="28"/>
      <c r="AB78" s="28"/>
      <c r="AC78" s="28"/>
      <c r="AD78" s="28"/>
      <c r="AG78" s="28"/>
    </row>
  </sheetData>
  <mergeCells count="25">
    <mergeCell ref="A1:A4"/>
    <mergeCell ref="B1:B4"/>
    <mergeCell ref="C1:C4"/>
    <mergeCell ref="D1:D4"/>
    <mergeCell ref="E1:E4"/>
    <mergeCell ref="W1:W4"/>
    <mergeCell ref="X1:X4"/>
    <mergeCell ref="M1:M4"/>
    <mergeCell ref="N1:N4"/>
    <mergeCell ref="O1:O4"/>
    <mergeCell ref="P1:P4"/>
    <mergeCell ref="Q1:Q4"/>
    <mergeCell ref="R1:R4"/>
    <mergeCell ref="D78:J78"/>
    <mergeCell ref="S1:S4"/>
    <mergeCell ref="T1:T4"/>
    <mergeCell ref="U1:U4"/>
    <mergeCell ref="V1:V4"/>
    <mergeCell ref="G1:G4"/>
    <mergeCell ref="H1:H4"/>
    <mergeCell ref="I1:I4"/>
    <mergeCell ref="J1:J4"/>
    <mergeCell ref="K1:K4"/>
    <mergeCell ref="L1:L4"/>
    <mergeCell ref="F1:F4"/>
  </mergeCells>
  <printOptions horizontalCentered="1"/>
  <pageMargins left="0.25" right="0.33" top="1.01" bottom="0.75" header="0.3" footer="0.3"/>
  <pageSetup paperSize="5" scale="75" firstPageNumber="11" orientation="portrait" useFirstPageNumber="1" r:id="rId1"/>
  <headerFooter>
    <oddHeader xml:space="preserve">&amp;L&amp;"Arial,Bold"&amp;14Table 2A-2:  FY2013-14 Budget Letter (September 2013)
MFP Transfer Amount (Monthly Amount) </oddHeader>
    <oddFooter>&amp;R&amp;P</oddFooter>
  </headerFooter>
  <colBreaks count="1" manualBreakCount="1">
    <brk id="10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2A-2 EFT (Monthly)</vt:lpstr>
      <vt:lpstr>'Table 2A-2 EFT (Monthly)'!Print_Area</vt:lpstr>
      <vt:lpstr>'Table 2A-2 EFT (Monthly)'!Print_Titles</vt:lpstr>
    </vt:vector>
  </TitlesOfParts>
  <Company>Louisiana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Matherne</dc:creator>
  <cp:lastModifiedBy>Paula Matherne</cp:lastModifiedBy>
  <cp:lastPrinted>2013-09-20T14:01:04Z</cp:lastPrinted>
  <dcterms:created xsi:type="dcterms:W3CDTF">2013-09-12T21:41:15Z</dcterms:created>
  <dcterms:modified xsi:type="dcterms:W3CDTF">2013-09-20T14:01:19Z</dcterms:modified>
</cp:coreProperties>
</file>